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53f8ed3a3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deabbab5b8d44df"/>
    <x:sheet xmlns:r="http://schemas.openxmlformats.org/officeDocument/2006/relationships" name="Catalog" sheetId="2" r:id="R25d43b3f38014d35"/>
    <x:sheet xmlns:r="http://schemas.openxmlformats.org/officeDocument/2006/relationships" name="Countries" sheetId="3" r:id="R15850d2fdb1e4527"/>
    <x:sheet xmlns:r="http://schemas.openxmlformats.org/officeDocument/2006/relationships" name="Price Bands" sheetId="4" r:id="R42d0071cc9334d70"/>
    <x:sheet xmlns:r="http://schemas.openxmlformats.org/officeDocument/2006/relationships" name="Accessibility Evidence" sheetId="5" r:id="R578a7ae100e24965"/>
    <x:sheet xmlns:r="http://schemas.openxmlformats.org/officeDocument/2006/relationships" name="Stock" sheetId="6" r:id="Rd87b034fa8174296"/>
    <x:sheet xmlns:r="http://schemas.openxmlformats.org/officeDocument/2006/relationships" name="Scores" sheetId="7" r:id="R72580d9e336b4001"/>
    <x:sheet xmlns:r="http://schemas.openxmlformats.org/officeDocument/2006/relationships" name="Exceptions" sheetId="8" r:id="R891e85e27f7b41cc"/>
    <x:sheet xmlns:r="http://schemas.openxmlformats.org/officeDocument/2006/relationships" name="Methodology" sheetId="9" r:id="Rfc74d39cd2924a16"/>
    <x:sheet xmlns:r="http://schemas.openxmlformats.org/officeDocument/2006/relationships" name="QA" sheetId="10" r:id="Ra6dc34b668c74b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sz val="10"/>
      <x:name val="Aptos"/>
    </x:font>
    <x:font>
      <x:b/>
      <x:sz val="14"/>
      <x:color rgb="FFFFFFFF"/>
      <x:name val="Aptos"/>
    </x:font>
    <x:font>
      <x:b/>
      <x:sz val="10"/>
      <x:color rgb="FF17324D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DEB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2c5ed1f774082" /><Relationship Type="http://schemas.openxmlformats.org/officeDocument/2006/relationships/theme" Target="/xl/theme/theme1.xml" Id="R8df436fd02d14ba7" /><Relationship Type="http://schemas.openxmlformats.org/officeDocument/2006/relationships/sharedStrings" Target="/xl/sharedStrings.xml" Id="R3367afb4d5fa48e0" /><Relationship Type="http://schemas.openxmlformats.org/officeDocument/2006/relationships/worksheet" Target="/xl/worksheets/sheet1.xml" Id="R0deabbab5b8d44df" /><Relationship Type="http://schemas.openxmlformats.org/officeDocument/2006/relationships/worksheet" Target="/xl/worksheets/sheet2.xml" Id="R25d43b3f38014d35" /><Relationship Type="http://schemas.openxmlformats.org/officeDocument/2006/relationships/worksheet" Target="/xl/worksheets/sheet3.xml" Id="R15850d2fdb1e4527" /><Relationship Type="http://schemas.openxmlformats.org/officeDocument/2006/relationships/worksheet" Target="/xl/worksheets/sheet4.xml" Id="R42d0071cc9334d70" /><Relationship Type="http://schemas.openxmlformats.org/officeDocument/2006/relationships/worksheet" Target="/xl/worksheets/sheet5.xml" Id="R578a7ae100e24965" /><Relationship Type="http://schemas.openxmlformats.org/officeDocument/2006/relationships/worksheet" Target="/xl/worksheets/sheet6.xml" Id="Rd87b034fa8174296" /><Relationship Type="http://schemas.openxmlformats.org/officeDocument/2006/relationships/worksheet" Target="/xl/worksheets/sheet7.xml" Id="R72580d9e336b4001" /><Relationship Type="http://schemas.openxmlformats.org/officeDocument/2006/relationships/worksheet" Target="/xl/worksheets/sheet8.xml" Id="R891e85e27f7b41cc" /><Relationship Type="http://schemas.openxmlformats.org/officeDocument/2006/relationships/worksheet" Target="/xl/worksheets/sheet9.xml" Id="Rfc74d39cd2924a16" /><Relationship Type="http://schemas.openxmlformats.org/officeDocument/2006/relationships/worksheet" Target="/xl/worksheets/sheet10.xml" Id="Ra6dc34b668c74b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Corporate gift catalog diversity scorecard — Read first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Fictional demonstration only. Replace every sample row with dated supplier evidence.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Purpose</x:v>
      </x:c>
      <x:c r="B4" s="5" t="str">
        <x:v>Version</x:v>
      </x:c>
      <x:c r="C4" s="5" t="str">
        <x:v>Owner</x:v>
      </x:c>
      <x:c r="D4" s="5" t="str">
        <x:v>As-of date</x:v>
      </x:c>
      <x:c r="E4" s="5"/>
      <x:c r="F4" s="5"/>
      <x:c r="G4" s="5"/>
      <x:c r="H4" s="5"/>
      <x:c r="I4" s="5"/>
    </x:row>
    <x:row r="5" ht="24" customHeight="1">
      <x:c r="A5" s="1" t="str">
        <x:v>Corporate gift catalog diversity scorecard</x:v>
      </x:c>
      <x:c r="B5" s="1" t="str">
        <x:v>v1.0 • 2026-10-15</x:v>
      </x:c>
      <x:c r="C5" s="1" t="str">
        <x:v>Catalog owner</x:v>
      </x:c>
      <x:c r="D5" s="1" t="str">
        <x:v>2026-10-15</x:v>
      </x:c>
      <x:c r="E5" s="1"/>
      <x:c r="F5" s="1"/>
      <x:c r="G5" s="1"/>
      <x:c r="H5" s="1"/>
      <x:c r="I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24" customHeight="1">
      <x:c r="A7" s="1" t="str">
        <x:v>Do not infer recipient identity</x:v>
      </x:c>
      <x:c r="B7" s="1"/>
      <x:c r="C7" s="1"/>
      <x:c r="D7" s="1"/>
      <x:c r="E7" s="1"/>
      <x:c r="F7" s="1"/>
      <x:c r="G7" s="1"/>
      <x:c r="H7" s="1"/>
      <x:c r="I7" s="1"/>
    </x:row>
    <x:row r="8" ht="24" customHeight="1">
      <x:c r="A8" s="1" t="str">
        <x:v>Source limitation</x:v>
      </x:c>
      <x:c r="B8" s="1"/>
      <x:c r="C8" s="1"/>
      <x:c r="D8" s="1"/>
      <x:c r="E8" s="1"/>
      <x:c r="F8" s="1"/>
      <x:c r="G8" s="1"/>
      <x:c r="H8" s="1"/>
      <x:c r="I8" s="1"/>
    </x:row>
    <x:row r="9" ht="24" customHeight="1">
      <x:c r="A9" s="1" t="str">
        <x:v>No score is a legal certification</x:v>
      </x:c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 t="str">
        <x:v>Example: a hypothetical low-budget item, not an actual product or Giftpack inventory.</x:v>
      </x:c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 t="str">
        <x:v>Editable target choices</x:v>
      </x:c>
      <x:c r="B12" s="1" t="n">
        <x:v>3</x:v>
      </x:c>
      <x:c r="C12" s="1"/>
      <x:c r="D12" s="1"/>
      <x:c r="E12" s="1"/>
      <x:c r="F12" s="1"/>
      <x:c r="G12" s="1"/>
      <x:c r="H12" s="1"/>
      <x:c r="I12" s="1"/>
    </x:row>
    <x:row r="13" ht="24" customHeight="1">
      <x:c r="A13" s="1" t="str">
        <x:v>Choice weight</x:v>
      </x:c>
      <x:c r="B13" s="1" t="n">
        <x:v>0.6</x:v>
      </x:c>
      <x:c r="C13" s="1"/>
      <x:c r="D13" s="1"/>
      <x:c r="E13" s="1"/>
      <x:c r="F13" s="1"/>
      <x:c r="G13" s="1"/>
      <x:c r="H13" s="1"/>
      <x:c r="I13" s="1"/>
    </x:row>
    <x:row r="14" ht="24" customHeight="1">
      <x:c r="A14" s="1" t="str">
        <x:v>Evidence weight</x:v>
      </x:c>
      <x:c r="B14" s="1" t="n">
        <x:v>0.4</x:v>
      </x:c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 t="str">
        <x:v>1</x:v>
      </x:c>
      <x:c r="B16" s="1" t="str">
        <x:v>Catalog input</x:v>
      </x:c>
      <x:c r="C16" s="1"/>
      <x:c r="D16" s="1"/>
      <x:c r="E16" s="1"/>
      <x:c r="F16" s="1"/>
      <x:c r="G16" s="1"/>
      <x:c r="H16" s="1"/>
      <x:c r="I16" s="1"/>
    </x:row>
    <x:row r="17" ht="24" customHeight="1">
      <x:c r="A17" s="1" t="str">
        <x:v>2</x:v>
      </x:c>
      <x:c r="B17" s="1" t="str">
        <x:v>Destination scope + Budget bands</x:v>
      </x:c>
      <x:c r="C17" s="1"/>
      <x:c r="D17" s="1"/>
      <x:c r="E17" s="1"/>
      <x:c r="F17" s="1"/>
      <x:c r="G17" s="1"/>
      <x:c r="H17" s="1"/>
      <x:c r="I17" s="1"/>
    </x:row>
    <x:row r="18" ht="24" customHeight="1">
      <x:c r="A18" s="1" t="str">
        <x:v>3</x:v>
      </x:c>
      <x:c r="B18" s="1" t="str">
        <x:v>Coverage score + Quality checks</x:v>
      </x:c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Corporate gift catalog diversity scorecard — Catalog input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Fictional demonstration only. Replace every sample row with dated supplier evidence.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Item ID</x:v>
      </x:c>
      <x:c r="B4" s="5" t="str">
        <x:v>Category</x:v>
      </x:c>
      <x:c r="C4" s="5" t="str">
        <x:v>Price band</x:v>
      </x:c>
      <x:c r="D4" s="5" t="str">
        <x:v>Destination</x:v>
      </x:c>
      <x:c r="E4" s="5" t="str">
        <x:v>Available (Y/N)</x:v>
      </x:c>
      <x:c r="F4" s="5" t="str">
        <x:v>Evidence ID or missing</x:v>
      </x:c>
      <x:c r="G4" s="5" t="str">
        <x:v>Stock date</x:v>
      </x:c>
      <x:c r="H4" s="5" t="str">
        <x:v>Source note</x:v>
      </x:c>
      <x:c r="I4" s="5" t="str">
        <x:v>Duplicate check</x:v>
      </x:c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G-001</x:v>
      </x:c>
      <x:c r="B6" s="1" t="str">
        <x:v>Desk</x:v>
      </x:c>
      <x:c r="C6" s="1" t="str">
        <x:v>B1</x:v>
      </x:c>
      <x:c r="D6" s="1" t="str">
        <x:v>US</x:v>
      </x:c>
      <x:c r="E6" s="1" t="str">
        <x:v>Y</x:v>
      </x:c>
      <x:c r="F6" s="1" t="str">
        <x:v>E-001</x:v>
      </x:c>
      <x:c r="G6" s="1" t="str">
        <x:v>2026-10-01</x:v>
      </x:c>
      <x:c r="H6" s="1" t="str">
        <x:v>Example: a hypothetical low-budget item, not an actual product or Giftpack inventory.</x:v>
      </x:c>
      <x:c r="I6" s="1" t="str">
        <x:f>IF(A6="","",IF(COUNTIF($A$6:$A$20,A6)&gt;1,"DUP","OK"))</x:f>
        <x:v>OK</x:v>
      </x:c>
    </x:row>
    <x:row r="7" ht="24" customHeight="1">
      <x:c r="A7" s="1" t="str">
        <x:v>G-002</x:v>
      </x:c>
      <x:c r="B7" s="1" t="str">
        <x:v>Drinkware</x:v>
      </x:c>
      <x:c r="C7" s="1" t="str">
        <x:v>B1</x:v>
      </x:c>
      <x:c r="D7" s="1" t="str">
        <x:v>US</x:v>
      </x:c>
      <x:c r="E7" s="1" t="str">
        <x:v>Y</x:v>
      </x:c>
      <x:c r="F7" s="1" t="str">
        <x:v>missing</x:v>
      </x:c>
      <x:c r="G7" s="1" t="str">
        <x:v>2026-10-01</x:v>
      </x:c>
      <x:c r="H7" s="1" t="str">
        <x:v>Example: a hypothetical low-budget item, not an actual product or Giftpack inventory.</x:v>
      </x:c>
      <x:c r="I7" s="1" t="str">
        <x:f>IF(A7="","",IF(COUNTIF($A$6:$A$20,A7)&gt;1,"DUP","OK"))</x:f>
        <x:v>OK</x:v>
      </x:c>
    </x:row>
    <x:row r="8" ht="24" customHeight="1">
      <x:c r="A8" s="1" t="str">
        <x:v>G-003</x:v>
      </x:c>
      <x:c r="B8" s="1" t="str">
        <x:v>Textile</x:v>
      </x:c>
      <x:c r="C8" s="1" t="str">
        <x:v>B2</x:v>
      </x:c>
      <x:c r="D8" s="1" t="str">
        <x:v>US</x:v>
      </x:c>
      <x:c r="E8" s="1" t="str">
        <x:v>Y</x:v>
      </x:c>
      <x:c r="F8" s="1" t="str">
        <x:v>E-002</x:v>
      </x:c>
      <x:c r="G8" s="1" t="str">
        <x:v>2026-10-01</x:v>
      </x:c>
      <x:c r="H8" s="1" t="str">
        <x:v>Example: a hypothetical low-budget item, not an actual product or Giftpack inventory.</x:v>
      </x:c>
      <x:c r="I8" s="1" t="str">
        <x:f>IF(A8="","",IF(COUNTIF($A$6:$A$20,A8)&gt;1,"DUP","OK"))</x:f>
        <x:v>OK</x:v>
      </x:c>
    </x:row>
    <x:row r="9" ht="24" customHeight="1">
      <x:c r="A9" s="1" t="str">
        <x:v>G-004</x:v>
      </x:c>
      <x:c r="B9" s="1" t="str">
        <x:v>Desk</x:v>
      </x:c>
      <x:c r="C9" s="1" t="str">
        <x:v>B2</x:v>
      </x:c>
      <x:c r="D9" s="1" t="str">
        <x:v>TW</x:v>
      </x:c>
      <x:c r="E9" s="1" t="str">
        <x:v>Y</x:v>
      </x:c>
      <x:c r="F9" s="1" t="str">
        <x:v>E-003</x:v>
      </x:c>
      <x:c r="G9" s="1" t="str">
        <x:v>2026-10-01</x:v>
      </x:c>
      <x:c r="H9" s="1" t="str">
        <x:v>Example: a hypothetical low-budget item, not an actual product or Giftpack inventory.</x:v>
      </x:c>
      <x:c r="I9" s="1" t="str">
        <x:f>IF(A9="","",IF(COUNTIF($A$6:$A$20,A9)&gt;1,"DUP","OK"))</x:f>
        <x:v>OK</x:v>
      </x:c>
    </x:row>
    <x:row r="10" ht="24" customHeight="1">
      <x:c r="A10" s="1" t="str">
        <x:v>G-005</x:v>
      </x:c>
      <x:c r="B10" s="1" t="str">
        <x:v>Drinkware</x:v>
      </x:c>
      <x:c r="C10" s="1" t="str">
        <x:v>B3</x:v>
      </x:c>
      <x:c r="D10" s="1" t="str">
        <x:v>TW</x:v>
      </x:c>
      <x:c r="E10" s="1" t="str">
        <x:v>N</x:v>
      </x:c>
      <x:c r="F10" s="1" t="str">
        <x:v>missing</x:v>
      </x:c>
      <x:c r="G10" s="1" t="str">
        <x:v>2026-10-01</x:v>
      </x:c>
      <x:c r="H10" s="1" t="str">
        <x:v>Example: a hypothetical low-budget item, not an actual product or Giftpack inventory.</x:v>
      </x:c>
      <x:c r="I10" s="1" t="str">
        <x:f>IF(A10="","",IF(COUNTIF($A$6:$A$20,A10)&gt;1,"DUP","OK"))</x:f>
        <x:v>OK</x:v>
      </x:c>
    </x:row>
    <x:row r="11" ht="24" customHeight="1">
      <x:c r="A11" s="1" t="str">
        <x:v>G-006</x:v>
      </x:c>
      <x:c r="B11" s="1" t="str">
        <x:v>Textile</x:v>
      </x:c>
      <x:c r="C11" s="1" t="str">
        <x:v>B1</x:v>
      </x:c>
      <x:c r="D11" s="1" t="str">
        <x:v>JP</x:v>
      </x:c>
      <x:c r="E11" s="1" t="str">
        <x:v>Y</x:v>
      </x:c>
      <x:c r="F11" s="1" t="str">
        <x:v>missing</x:v>
      </x:c>
      <x:c r="G11" s="1" t="str">
        <x:v>2026-10-01</x:v>
      </x:c>
      <x:c r="H11" s="1" t="str">
        <x:v>Example: a hypothetical low-budget item, not an actual product or Giftpack inventory.</x:v>
      </x:c>
      <x:c r="I11" s="1" t="str">
        <x:f>IF(A11="","",IF(COUNTIF($A$6:$A$20,A11)&gt;1,"DUP","OK"))</x:f>
        <x:v>OK</x:v>
      </x:c>
    </x:row>
    <x:row r="12" ht="24" customHeight="1">
      <x:c r="A12" s="1" t="str">
        <x:v>G-007</x:v>
      </x:c>
      <x:c r="B12" s="1" t="str">
        <x:v>Desk</x:v>
      </x:c>
      <x:c r="C12" s="1" t="str">
        <x:v>B2</x:v>
      </x:c>
      <x:c r="D12" s="1" t="str">
        <x:v>JP</x:v>
      </x:c>
      <x:c r="E12" s="1" t="str">
        <x:v>Y</x:v>
      </x:c>
      <x:c r="F12" s="1" t="str">
        <x:v>E-004</x:v>
      </x:c>
      <x:c r="G12" s="1" t="str">
        <x:v>2026-10-01</x:v>
      </x:c>
      <x:c r="H12" s="1" t="str">
        <x:v>Example: a hypothetical low-budget item, not an actual product or Giftpack inventory.</x:v>
      </x:c>
      <x:c r="I12" s="1" t="str">
        <x:f>IF(A12="","",IF(COUNTIF($A$6:$A$20,A12)&gt;1,"DUP","OK"))</x:f>
        <x:v>OK</x:v>
      </x:c>
    </x:row>
    <x:row r="13" ht="24" customHeight="1">
      <x:c r="A13" s="1" t="str">
        <x:v>G-008</x:v>
      </x:c>
      <x:c r="B13" s="1" t="str">
        <x:v>Drinkware</x:v>
      </x:c>
      <x:c r="C13" s="1" t="str">
        <x:v>B3</x:v>
      </x:c>
      <x:c r="D13" s="1" t="str">
        <x:v>KR</x:v>
      </x:c>
      <x:c r="E13" s="1" t="str">
        <x:v>Y</x:v>
      </x:c>
      <x:c r="F13" s="1" t="str">
        <x:v>E-005</x:v>
      </x:c>
      <x:c r="G13" s="1" t="str">
        <x:v>2026-10-01</x:v>
      </x:c>
      <x:c r="H13" s="1" t="str">
        <x:v>Example: a hypothetical low-budget item, not an actual product or Giftpack inventory.</x:v>
      </x:c>
      <x:c r="I13" s="1" t="str">
        <x:f>IF(A13="","",IF(COUNTIF($A$6:$A$20,A13)&gt;1,"DUP","OK"))</x:f>
        <x:v>OK</x:v>
      </x:c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Corporate gift catalog diversity scorecard — Destination scope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Fictional demonstration only. Replace every sample row with dated supplier evidence.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Country</x:v>
      </x:c>
      <x:c r="B4" s="5" t="str">
        <x:v>Editable target choices</x:v>
      </x:c>
      <x:c r="C4" s="5" t="str">
        <x:v>As-of date</x:v>
      </x:c>
      <x:c r="D4" s="5"/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US</x:v>
      </x:c>
      <x:c r="B6" s="1" t="n">
        <x:v>3</x:v>
      </x:c>
      <x:c r="C6" s="1" t="str">
        <x:v>2026-10-15</x:v>
      </x:c>
      <x:c r="D6" s="1"/>
      <x:c r="E6" s="1"/>
      <x:c r="F6" s="1"/>
      <x:c r="G6" s="1"/>
      <x:c r="H6" s="1"/>
      <x:c r="I6" s="1"/>
    </x:row>
    <x:row r="7" ht="24" customHeight="1">
      <x:c r="A7" s="1" t="str">
        <x:v>TW</x:v>
      </x:c>
      <x:c r="B7" s="1" t="n">
        <x:v>3</x:v>
      </x:c>
      <x:c r="C7" s="1" t="str">
        <x:v>2026-10-15</x:v>
      </x:c>
      <x:c r="D7" s="1"/>
      <x:c r="E7" s="1"/>
      <x:c r="F7" s="1"/>
      <x:c r="G7" s="1"/>
      <x:c r="H7" s="1"/>
      <x:c r="I7" s="1"/>
    </x:row>
    <x:row r="8" ht="24" customHeight="1">
      <x:c r="A8" s="1" t="str">
        <x:v>JP</x:v>
      </x:c>
      <x:c r="B8" s="1" t="n">
        <x:v>3</x:v>
      </x:c>
      <x:c r="C8" s="1" t="str">
        <x:v>2026-10-15</x:v>
      </x:c>
      <x:c r="D8" s="1"/>
      <x:c r="E8" s="1"/>
      <x:c r="F8" s="1"/>
      <x:c r="G8" s="1"/>
      <x:c r="H8" s="1"/>
      <x:c r="I8" s="1"/>
    </x:row>
    <x:row r="9" ht="24" customHeight="1">
      <x:c r="A9" s="1" t="str">
        <x:v>KR</x:v>
      </x:c>
      <x:c r="B9" s="1" t="n">
        <x:v>3</x:v>
      </x:c>
      <x:c r="C9" s="1" t="str">
        <x:v>2026-10-15</x:v>
      </x:c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Corporate gift catalog diversity scorecard — Budget bands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Fictional demonstration only. Replace every sample row with dated supplier evidence.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Price band</x:v>
      </x:c>
      <x:c r="B4" s="5" t="str">
        <x:v>Minimum</x:v>
      </x:c>
      <x:c r="C4" s="5" t="str">
        <x:v>Maximum</x:v>
      </x:c>
      <x:c r="D4" s="5" t="str">
        <x:v>Example note</x:v>
      </x:c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B1</x:v>
      </x:c>
      <x:c r="B6" s="1" t="n">
        <x:v>0</x:v>
      </x:c>
      <x:c r="C6" s="1" t="n">
        <x:v>50</x:v>
      </x:c>
      <x:c r="D6" s="1" t="str">
        <x:v>fictional example</x:v>
      </x:c>
      <x:c r="E6" s="1"/>
      <x:c r="F6" s="1"/>
      <x:c r="G6" s="1"/>
      <x:c r="H6" s="1"/>
      <x:c r="I6" s="1"/>
    </x:row>
    <x:row r="7" ht="24" customHeight="1">
      <x:c r="A7" s="1" t="str">
        <x:v>B2</x:v>
      </x:c>
      <x:c r="B7" s="1" t="n">
        <x:v>51</x:v>
      </x:c>
      <x:c r="C7" s="1" t="n">
        <x:v>100</x:v>
      </x:c>
      <x:c r="D7" s="1" t="str">
        <x:v>fictional example</x:v>
      </x:c>
      <x:c r="E7" s="1"/>
      <x:c r="F7" s="1"/>
      <x:c r="G7" s="1"/>
      <x:c r="H7" s="1"/>
      <x:c r="I7" s="1"/>
    </x:row>
    <x:row r="8" ht="24" customHeight="1">
      <x:c r="A8" s="1" t="str">
        <x:v>B3</x:v>
      </x:c>
      <x:c r="B8" s="1" t="n">
        <x:v>101</x:v>
      </x:c>
      <x:c r="C8" s="1" t="n">
        <x:v>200</x:v>
      </x:c>
      <x:c r="D8" s="1" t="str">
        <x:v>fictional example</x:v>
      </x:c>
      <x:c r="E8" s="1"/>
      <x:c r="F8" s="1"/>
      <x:c r="G8" s="1"/>
      <x:c r="H8" s="1"/>
      <x:c r="I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Corporate gift catalog diversity scorecard — Accessibility evidence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Fictional demonstration only. Replace every sample row with dated supplier evidence.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Evidence ID</x:v>
      </x:c>
      <x:c r="B4" s="5" t="str">
        <x:v>Item ID</x:v>
      </x:c>
      <x:c r="C4" s="5" t="str">
        <x:v>Evidence type</x:v>
      </x:c>
      <x:c r="D4" s="5" t="str">
        <x:v>Supplier source</x:v>
      </x:c>
      <x:c r="E4" s="5" t="str">
        <x:v>Reviewed</x:v>
      </x:c>
      <x:c r="F4" s="5" t="str">
        <x:v>Limitation</x:v>
      </x:c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E-001</x:v>
      </x:c>
      <x:c r="B6" s="1" t="str">
        <x:v>G-001</x:v>
      </x:c>
      <x:c r="C6" s="1" t="str">
        <x:v>No score is a legal certification</x:v>
      </x:c>
      <x:c r="D6" s="1" t="str">
        <x:v>fictional example</x:v>
      </x:c>
      <x:c r="E6" s="1" t="str">
        <x:v>2026-10-15</x:v>
      </x:c>
      <x:c r="F6" s="1" t="str">
        <x:v>No score is a legal certification</x:v>
      </x:c>
      <x:c r="G6" s="1"/>
      <x:c r="H6" s="1"/>
      <x:c r="I6" s="1"/>
    </x:row>
    <x:row r="7" ht="24" customHeight="1">
      <x:c r="A7" s="1" t="str">
        <x:v>E-002</x:v>
      </x:c>
      <x:c r="B7" s="1" t="str">
        <x:v>G-003</x:v>
      </x:c>
      <x:c r="C7" s="1" t="str">
        <x:v>No score is a legal certification</x:v>
      </x:c>
      <x:c r="D7" s="1" t="str">
        <x:v>fictional example</x:v>
      </x:c>
      <x:c r="E7" s="1" t="str">
        <x:v>2026-10-15</x:v>
      </x:c>
      <x:c r="F7" s="1" t="str">
        <x:v>No score is a legal certification</x:v>
      </x:c>
      <x:c r="G7" s="1"/>
      <x:c r="H7" s="1"/>
      <x:c r="I7" s="1"/>
    </x:row>
    <x:row r="8" ht="24" customHeight="1">
      <x:c r="A8" s="1" t="str">
        <x:v>E-003</x:v>
      </x:c>
      <x:c r="B8" s="1" t="str">
        <x:v>G-004</x:v>
      </x:c>
      <x:c r="C8" s="1" t="str">
        <x:v>No score is a legal certification</x:v>
      </x:c>
      <x:c r="D8" s="1" t="str">
        <x:v>fictional example</x:v>
      </x:c>
      <x:c r="E8" s="1" t="str">
        <x:v>2026-10-15</x:v>
      </x:c>
      <x:c r="F8" s="1" t="str">
        <x:v>No score is a legal certification</x:v>
      </x:c>
      <x:c r="G8" s="1"/>
      <x:c r="H8" s="1"/>
      <x:c r="I8" s="1"/>
    </x:row>
    <x:row r="9" ht="24" customHeight="1">
      <x:c r="A9" s="1" t="str">
        <x:v>E-004</x:v>
      </x:c>
      <x:c r="B9" s="1" t="str">
        <x:v>G-007</x:v>
      </x:c>
      <x:c r="C9" s="1" t="str">
        <x:v>No score is a legal certification</x:v>
      </x:c>
      <x:c r="D9" s="1" t="str">
        <x:v>fictional example</x:v>
      </x:c>
      <x:c r="E9" s="1" t="str">
        <x:v>2026-10-15</x:v>
      </x:c>
      <x:c r="F9" s="1" t="str">
        <x:v>No score is a legal certification</x:v>
      </x:c>
      <x:c r="G9" s="1"/>
      <x:c r="H9" s="1"/>
      <x:c r="I9" s="1"/>
    </x:row>
    <x:row r="10" ht="24" customHeight="1">
      <x:c r="A10" s="1" t="str">
        <x:v>E-005</x:v>
      </x:c>
      <x:c r="B10" s="1" t="str">
        <x:v>G-008</x:v>
      </x:c>
      <x:c r="C10" s="1" t="str">
        <x:v>No score is a legal certification</x:v>
      </x:c>
      <x:c r="D10" s="1" t="str">
        <x:v>fictional example</x:v>
      </x:c>
      <x:c r="E10" s="1" t="str">
        <x:v>2026-10-15</x:v>
      </x:c>
      <x:c r="F10" s="1" t="str">
        <x:v>No score is a legal certification</x:v>
      </x:c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Corporate gift catalog diversity scorecard — Availability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Fictional demonstration only. Replace every sample row with dated supplier evidence.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Item ID</x:v>
      </x:c>
      <x:c r="B4" s="5" t="str">
        <x:v>As-of date</x:v>
      </x:c>
      <x:c r="C4" s="5" t="str">
        <x:v>Available (Y/N)</x:v>
      </x:c>
      <x:c r="D4" s="5" t="str">
        <x:v>Supplier evidence</x:v>
      </x:c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G-001</x:v>
      </x:c>
      <x:c r="B6" s="1" t="str">
        <x:v>2026-10-01</x:v>
      </x:c>
      <x:c r="C6" s="1" t="str">
        <x:v>Y</x:v>
      </x:c>
      <x:c r="D6" s="1" t="str">
        <x:v>Sample data are fictional</x:v>
      </x:c>
      <x:c r="E6" s="1"/>
      <x:c r="F6" s="1"/>
      <x:c r="G6" s="1"/>
      <x:c r="H6" s="1"/>
      <x:c r="I6" s="1"/>
    </x:row>
    <x:row r="7" ht="24" customHeight="1">
      <x:c r="A7" s="1" t="str">
        <x:v>G-002</x:v>
      </x:c>
      <x:c r="B7" s="1" t="str">
        <x:v>2026-10-01</x:v>
      </x:c>
      <x:c r="C7" s="1" t="str">
        <x:v>Y</x:v>
      </x:c>
      <x:c r="D7" s="1" t="str">
        <x:v>Sample data are fictional</x:v>
      </x:c>
      <x:c r="E7" s="1"/>
      <x:c r="F7" s="1"/>
      <x:c r="G7" s="1"/>
      <x:c r="H7" s="1"/>
      <x:c r="I7" s="1"/>
    </x:row>
    <x:row r="8" ht="24" customHeight="1">
      <x:c r="A8" s="1" t="str">
        <x:v>G-003</x:v>
      </x:c>
      <x:c r="B8" s="1" t="str">
        <x:v>2026-10-01</x:v>
      </x:c>
      <x:c r="C8" s="1" t="str">
        <x:v>Y</x:v>
      </x:c>
      <x:c r="D8" s="1" t="str">
        <x:v>Sample data are fictional</x:v>
      </x:c>
      <x:c r="E8" s="1"/>
      <x:c r="F8" s="1"/>
      <x:c r="G8" s="1"/>
      <x:c r="H8" s="1"/>
      <x:c r="I8" s="1"/>
    </x:row>
    <x:row r="9" ht="24" customHeight="1">
      <x:c r="A9" s="1" t="str">
        <x:v>G-004</x:v>
      </x:c>
      <x:c r="B9" s="1" t="str">
        <x:v>2026-10-01</x:v>
      </x:c>
      <x:c r="C9" s="1" t="str">
        <x:v>Y</x:v>
      </x:c>
      <x:c r="D9" s="1" t="str">
        <x:v>Sample data are fictional</x:v>
      </x:c>
      <x:c r="E9" s="1"/>
      <x:c r="F9" s="1"/>
      <x:c r="G9" s="1"/>
      <x:c r="H9" s="1"/>
      <x:c r="I9" s="1"/>
    </x:row>
    <x:row r="10" ht="24" customHeight="1">
      <x:c r="A10" s="1" t="str">
        <x:v>G-005</x:v>
      </x:c>
      <x:c r="B10" s="1" t="str">
        <x:v>2026-10-01</x:v>
      </x:c>
      <x:c r="C10" s="1" t="str">
        <x:v>N</x:v>
      </x:c>
      <x:c r="D10" s="1" t="str">
        <x:v>Sample data are fictional</x:v>
      </x:c>
      <x:c r="E10" s="1"/>
      <x:c r="F10" s="1"/>
      <x:c r="G10" s="1"/>
      <x:c r="H10" s="1"/>
      <x:c r="I10" s="1"/>
    </x:row>
    <x:row r="11" ht="24" customHeight="1">
      <x:c r="A11" s="1" t="str">
        <x:v>G-006</x:v>
      </x:c>
      <x:c r="B11" s="1" t="str">
        <x:v>2026-10-01</x:v>
      </x:c>
      <x:c r="C11" s="1" t="str">
        <x:v>Y</x:v>
      </x:c>
      <x:c r="D11" s="1" t="str">
        <x:v>Sample data are fictional</x:v>
      </x:c>
      <x:c r="E11" s="1"/>
      <x:c r="F11" s="1"/>
      <x:c r="G11" s="1"/>
      <x:c r="H11" s="1"/>
      <x:c r="I11" s="1"/>
    </x:row>
    <x:row r="12" ht="24" customHeight="1">
      <x:c r="A12" s="1" t="str">
        <x:v>G-007</x:v>
      </x:c>
      <x:c r="B12" s="1" t="str">
        <x:v>2026-10-01</x:v>
      </x:c>
      <x:c r="C12" s="1" t="str">
        <x:v>Y</x:v>
      </x:c>
      <x:c r="D12" s="1" t="str">
        <x:v>Sample data are fictional</x:v>
      </x:c>
      <x:c r="E12" s="1"/>
      <x:c r="F12" s="1"/>
      <x:c r="G12" s="1"/>
      <x:c r="H12" s="1"/>
      <x:c r="I12" s="1"/>
    </x:row>
    <x:row r="13" ht="24" customHeight="1">
      <x:c r="A13" s="1" t="str">
        <x:v>G-008</x:v>
      </x:c>
      <x:c r="B13" s="1" t="str">
        <x:v>2026-10-01</x:v>
      </x:c>
      <x:c r="C13" s="1" t="str">
        <x:v>Y</x:v>
      </x:c>
      <x:c r="D13" s="1" t="str">
        <x:v>Sample data are fictional</x:v>
      </x:c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Corporate gift catalog diversity scorecard — Coverage score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Editable target choices</x:v>
      </x:c>
      <x:c r="B2" s="1" t="n">
        <x:v>3</x:v>
      </x:c>
      <x:c r="C2" s="1" t="str">
        <x:v>Choice weight</x:v>
      </x:c>
      <x:c r="D2" s="1" t="n">
        <x:v>0.6</x:v>
      </x:c>
      <x:c r="E2" s="1" t="str">
        <x:v>Evidence weight</x:v>
      </x:c>
      <x:c r="F2" s="1" t="n">
        <x:v>0.4</x:v>
      </x:c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Country</x:v>
      </x:c>
      <x:c r="B4" s="5" t="str">
        <x:v>Price band</x:v>
      </x:c>
      <x:c r="C4" s="5" t="str">
        <x:v>Eligible choices</x:v>
      </x:c>
      <x:c r="D4" s="5" t="str">
        <x:v>Choice coverage</x:v>
      </x:c>
      <x:c r="E4" s="5" t="str">
        <x:v>Missing evidence</x:v>
      </x:c>
      <x:c r="F4" s="5" t="str">
        <x:v>Weighted score</x:v>
      </x:c>
      <x:c r="G4" s="5" t="str">
        <x:v>Decision</x:v>
      </x:c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US</x:v>
      </x:c>
      <x:c r="B6" s="1" t="str">
        <x:v>B1</x:v>
      </x:c>
      <x:c r="C6" s="1" t="n">
        <x:f>COUNTIFS('Catalog'!$D$6:$D$20,A6,'Catalog'!$C$6:$C$20,B6,'Catalog'!$E$6:$E$20,"Y")</x:f>
        <x:v>2</x:v>
      </x:c>
      <x:c r="D6" s="6" t="n">
        <x:f>IF($B$2&lt;=0,0,MIN(1,C6/$B$2))</x:f>
        <x:v>0.6666666666666666</x:v>
      </x:c>
      <x:c r="E6" s="1" t="n">
        <x:f>COUNTIFS('Catalog'!$D$6:$D$20,A6,'Catalog'!$C$6:$C$20,B6,'Catalog'!$E$6:$E$20,"Y",'Catalog'!$F$6:$F$20,"missing")</x:f>
        <x:v>1</x:v>
      </x:c>
      <x:c r="F6" s="1" t="n">
        <x:f>IF(C6=0,0,ROUND((D6*$D$2+IF(E6=0,1,0)*$F$2)*100,0))</x:f>
        <x:v>40</x:v>
      </x:c>
      <x:c r="G6" s="1" t="str">
        <x:f>IF(C6=0,"GAP",IF(E6&gt;0,"EVIDENCE GAP",IF(D6&lt;1,"CHOICE GAP","REVIEW")))</x:f>
        <x:v>EVIDENCE GAP</x:v>
      </x:c>
      <x:c r="H6" s="1"/>
      <x:c r="I6" s="1"/>
    </x:row>
    <x:row r="7" ht="24" customHeight="1">
      <x:c r="A7" s="1" t="str">
        <x:v>US</x:v>
      </x:c>
      <x:c r="B7" s="1" t="str">
        <x:v>B2</x:v>
      </x:c>
      <x:c r="C7" s="1" t="n">
        <x:f>COUNTIFS('Catalog'!$D$6:$D$20,A7,'Catalog'!$C$6:$C$20,B7,'Catalog'!$E$6:$E$20,"Y")</x:f>
        <x:v>1</x:v>
      </x:c>
      <x:c r="D7" s="6" t="n">
        <x:f>IF($B$2&lt;=0,0,MIN(1,C7/$B$2))</x:f>
        <x:v>0.3333333333333333</x:v>
      </x:c>
      <x:c r="E7" s="1" t="n">
        <x:f>COUNTIFS('Catalog'!$D$6:$D$20,A7,'Catalog'!$C$6:$C$20,B7,'Catalog'!$E$6:$E$20,"Y",'Catalog'!$F$6:$F$20,"missing")</x:f>
        <x:v>0</x:v>
      </x:c>
      <x:c r="F7" s="1" t="n">
        <x:f>IF(C7=0,0,ROUND((D7*$D$2+IF(E7=0,1,0)*$F$2)*100,0))</x:f>
        <x:v>60</x:v>
      </x:c>
      <x:c r="G7" s="1" t="str">
        <x:f>IF(C7=0,"GAP",IF(E7&gt;0,"EVIDENCE GAP",IF(D7&lt;1,"CHOICE GAP","REVIEW")))</x:f>
        <x:v>CHOICE GAP</x:v>
      </x:c>
      <x:c r="H7" s="1"/>
      <x:c r="I7" s="1"/>
    </x:row>
    <x:row r="8" ht="24" customHeight="1">
      <x:c r="A8" s="1" t="str">
        <x:v>US</x:v>
      </x:c>
      <x:c r="B8" s="1" t="str">
        <x:v>B3</x:v>
      </x:c>
      <x:c r="C8" s="1" t="n">
        <x:f>COUNTIFS('Catalog'!$D$6:$D$20,A8,'Catalog'!$C$6:$C$20,B8,'Catalog'!$E$6:$E$20,"Y")</x:f>
        <x:v>0</x:v>
      </x:c>
      <x:c r="D8" s="6" t="n">
        <x:f>IF($B$2&lt;=0,0,MIN(1,C8/$B$2))</x:f>
        <x:v>0</x:v>
      </x:c>
      <x:c r="E8" s="1" t="n">
        <x:f>COUNTIFS('Catalog'!$D$6:$D$20,A8,'Catalog'!$C$6:$C$20,B8,'Catalog'!$E$6:$E$20,"Y",'Catalog'!$F$6:$F$20,"missing")</x:f>
        <x:v>0</x:v>
      </x:c>
      <x:c r="F8" s="1" t="n">
        <x:f>IF(C8=0,0,ROUND((D8*$D$2+IF(E8=0,1,0)*$F$2)*100,0))</x:f>
        <x:v>0</x:v>
      </x:c>
      <x:c r="G8" s="1" t="str">
        <x:f>IF(C8=0,"GAP",IF(E8&gt;0,"EVIDENCE GAP",IF(D8&lt;1,"CHOICE GAP","REVIEW")))</x:f>
        <x:v>GAP</x:v>
      </x:c>
      <x:c r="H8" s="1"/>
      <x:c r="I8" s="1"/>
    </x:row>
    <x:row r="9" ht="24" customHeight="1">
      <x:c r="A9" s="1" t="str">
        <x:v>TW</x:v>
      </x:c>
      <x:c r="B9" s="1" t="str">
        <x:v>B1</x:v>
      </x:c>
      <x:c r="C9" s="1" t="n">
        <x:f>COUNTIFS('Catalog'!$D$6:$D$20,A9,'Catalog'!$C$6:$C$20,B9,'Catalog'!$E$6:$E$20,"Y")</x:f>
        <x:v>0</x:v>
      </x:c>
      <x:c r="D9" s="6" t="n">
        <x:f>IF($B$2&lt;=0,0,MIN(1,C9/$B$2))</x:f>
        <x:v>0</x:v>
      </x:c>
      <x:c r="E9" s="1" t="n">
        <x:f>COUNTIFS('Catalog'!$D$6:$D$20,A9,'Catalog'!$C$6:$C$20,B9,'Catalog'!$E$6:$E$20,"Y",'Catalog'!$F$6:$F$20,"missing")</x:f>
        <x:v>0</x:v>
      </x:c>
      <x:c r="F9" s="1" t="n">
        <x:f>IF(C9=0,0,ROUND((D9*$D$2+IF(E9=0,1,0)*$F$2)*100,0))</x:f>
        <x:v>0</x:v>
      </x:c>
      <x:c r="G9" s="1" t="str">
        <x:f>IF(C9=0,"GAP",IF(E9&gt;0,"EVIDENCE GAP",IF(D9&lt;1,"CHOICE GAP","REVIEW")))</x:f>
        <x:v>GAP</x:v>
      </x:c>
      <x:c r="H9" s="1"/>
      <x:c r="I9" s="1"/>
    </x:row>
    <x:row r="10" ht="24" customHeight="1">
      <x:c r="A10" s="1" t="str">
        <x:v>TW</x:v>
      </x:c>
      <x:c r="B10" s="1" t="str">
        <x:v>B2</x:v>
      </x:c>
      <x:c r="C10" s="1" t="n">
        <x:f>COUNTIFS('Catalog'!$D$6:$D$20,A10,'Catalog'!$C$6:$C$20,B10,'Catalog'!$E$6:$E$20,"Y")</x:f>
        <x:v>1</x:v>
      </x:c>
      <x:c r="D10" s="6" t="n">
        <x:f>IF($B$2&lt;=0,0,MIN(1,C10/$B$2))</x:f>
        <x:v>0.3333333333333333</x:v>
      </x:c>
      <x:c r="E10" s="1" t="n">
        <x:f>COUNTIFS('Catalog'!$D$6:$D$20,A10,'Catalog'!$C$6:$C$20,B10,'Catalog'!$E$6:$E$20,"Y",'Catalog'!$F$6:$F$20,"missing")</x:f>
        <x:v>0</x:v>
      </x:c>
      <x:c r="F10" s="1" t="n">
        <x:f>IF(C10=0,0,ROUND((D10*$D$2+IF(E10=0,1,0)*$F$2)*100,0))</x:f>
        <x:v>60</x:v>
      </x:c>
      <x:c r="G10" s="1" t="str">
        <x:f>IF(C10=0,"GAP",IF(E10&gt;0,"EVIDENCE GAP",IF(D10&lt;1,"CHOICE GAP","REVIEW")))</x:f>
        <x:v>CHOICE GAP</x:v>
      </x:c>
      <x:c r="H10" s="1"/>
      <x:c r="I10" s="1"/>
    </x:row>
    <x:row r="11" ht="24" customHeight="1">
      <x:c r="A11" s="1" t="str">
        <x:v>TW</x:v>
      </x:c>
      <x:c r="B11" s="1" t="str">
        <x:v>B3</x:v>
      </x:c>
      <x:c r="C11" s="1" t="n">
        <x:f>COUNTIFS('Catalog'!$D$6:$D$20,A11,'Catalog'!$C$6:$C$20,B11,'Catalog'!$E$6:$E$20,"Y")</x:f>
        <x:v>0</x:v>
      </x:c>
      <x:c r="D11" s="6" t="n">
        <x:f>IF($B$2&lt;=0,0,MIN(1,C11/$B$2))</x:f>
        <x:v>0</x:v>
      </x:c>
      <x:c r="E11" s="1" t="n">
        <x:f>COUNTIFS('Catalog'!$D$6:$D$20,A11,'Catalog'!$C$6:$C$20,B11,'Catalog'!$E$6:$E$20,"Y",'Catalog'!$F$6:$F$20,"missing")</x:f>
        <x:v>0</x:v>
      </x:c>
      <x:c r="F11" s="1" t="n">
        <x:f>IF(C11=0,0,ROUND((D11*$D$2+IF(E11=0,1,0)*$F$2)*100,0))</x:f>
        <x:v>0</x:v>
      </x:c>
      <x:c r="G11" s="1" t="str">
        <x:f>IF(C11=0,"GAP",IF(E11&gt;0,"EVIDENCE GAP",IF(D11&lt;1,"CHOICE GAP","REVIEW")))</x:f>
        <x:v>GAP</x:v>
      </x:c>
      <x:c r="H11" s="1"/>
      <x:c r="I11" s="1"/>
    </x:row>
    <x:row r="12" ht="24" customHeight="1">
      <x:c r="A12" s="1" t="str">
        <x:v>JP</x:v>
      </x:c>
      <x:c r="B12" s="1" t="str">
        <x:v>B1</x:v>
      </x:c>
      <x:c r="C12" s="1" t="n">
        <x:f>COUNTIFS('Catalog'!$D$6:$D$20,A12,'Catalog'!$C$6:$C$20,B12,'Catalog'!$E$6:$E$20,"Y")</x:f>
        <x:v>1</x:v>
      </x:c>
      <x:c r="D12" s="6" t="n">
        <x:f>IF($B$2&lt;=0,0,MIN(1,C12/$B$2))</x:f>
        <x:v>0.3333333333333333</x:v>
      </x:c>
      <x:c r="E12" s="1" t="n">
        <x:f>COUNTIFS('Catalog'!$D$6:$D$20,A12,'Catalog'!$C$6:$C$20,B12,'Catalog'!$E$6:$E$20,"Y",'Catalog'!$F$6:$F$20,"missing")</x:f>
        <x:v>1</x:v>
      </x:c>
      <x:c r="F12" s="1" t="n">
        <x:f>IF(C12=0,0,ROUND((D12*$D$2+IF(E12=0,1,0)*$F$2)*100,0))</x:f>
        <x:v>20</x:v>
      </x:c>
      <x:c r="G12" s="1" t="str">
        <x:f>IF(C12=0,"GAP",IF(E12&gt;0,"EVIDENCE GAP",IF(D12&lt;1,"CHOICE GAP","REVIEW")))</x:f>
        <x:v>EVIDENCE GAP</x:v>
      </x:c>
      <x:c r="H12" s="1"/>
      <x:c r="I12" s="1"/>
    </x:row>
    <x:row r="13" ht="24" customHeight="1">
      <x:c r="A13" s="1" t="str">
        <x:v>JP</x:v>
      </x:c>
      <x:c r="B13" s="1" t="str">
        <x:v>B2</x:v>
      </x:c>
      <x:c r="C13" s="1" t="n">
        <x:f>COUNTIFS('Catalog'!$D$6:$D$20,A13,'Catalog'!$C$6:$C$20,B13,'Catalog'!$E$6:$E$20,"Y")</x:f>
        <x:v>1</x:v>
      </x:c>
      <x:c r="D13" s="6" t="n">
        <x:f>IF($B$2&lt;=0,0,MIN(1,C13/$B$2))</x:f>
        <x:v>0.3333333333333333</x:v>
      </x:c>
      <x:c r="E13" s="1" t="n">
        <x:f>COUNTIFS('Catalog'!$D$6:$D$20,A13,'Catalog'!$C$6:$C$20,B13,'Catalog'!$E$6:$E$20,"Y",'Catalog'!$F$6:$F$20,"missing")</x:f>
        <x:v>0</x:v>
      </x:c>
      <x:c r="F13" s="1" t="n">
        <x:f>IF(C13=0,0,ROUND((D13*$D$2+IF(E13=0,1,0)*$F$2)*100,0))</x:f>
        <x:v>60</x:v>
      </x:c>
      <x:c r="G13" s="1" t="str">
        <x:f>IF(C13=0,"GAP",IF(E13&gt;0,"EVIDENCE GAP",IF(D13&lt;1,"CHOICE GAP","REVIEW")))</x:f>
        <x:v>CHOICE GAP</x:v>
      </x:c>
      <x:c r="H13" s="1"/>
      <x:c r="I13" s="1"/>
    </x:row>
    <x:row r="14" ht="24" customHeight="1">
      <x:c r="A14" s="1" t="str">
        <x:v>JP</x:v>
      </x:c>
      <x:c r="B14" s="1" t="str">
        <x:v>B3</x:v>
      </x:c>
      <x:c r="C14" s="1" t="n">
        <x:f>COUNTIFS('Catalog'!$D$6:$D$20,A14,'Catalog'!$C$6:$C$20,B14,'Catalog'!$E$6:$E$20,"Y")</x:f>
        <x:v>0</x:v>
      </x:c>
      <x:c r="D14" s="6" t="n">
        <x:f>IF($B$2&lt;=0,0,MIN(1,C14/$B$2))</x:f>
        <x:v>0</x:v>
      </x:c>
      <x:c r="E14" s="1" t="n">
        <x:f>COUNTIFS('Catalog'!$D$6:$D$20,A14,'Catalog'!$C$6:$C$20,B14,'Catalog'!$E$6:$E$20,"Y",'Catalog'!$F$6:$F$20,"missing")</x:f>
        <x:v>0</x:v>
      </x:c>
      <x:c r="F14" s="1" t="n">
        <x:f>IF(C14=0,0,ROUND((D14*$D$2+IF(E14=0,1,0)*$F$2)*100,0))</x:f>
        <x:v>0</x:v>
      </x:c>
      <x:c r="G14" s="1" t="str">
        <x:f>IF(C14=0,"GAP",IF(E14&gt;0,"EVIDENCE GAP",IF(D14&lt;1,"CHOICE GAP","REVIEW")))</x:f>
        <x:v>GAP</x:v>
      </x:c>
      <x:c r="H14" s="1"/>
      <x:c r="I14" s="1"/>
    </x:row>
    <x:row r="15" ht="24" customHeight="1">
      <x:c r="A15" s="1" t="str">
        <x:v>KR</x:v>
      </x:c>
      <x:c r="B15" s="1" t="str">
        <x:v>B1</x:v>
      </x:c>
      <x:c r="C15" s="1" t="n">
        <x:f>COUNTIFS('Catalog'!$D$6:$D$20,A15,'Catalog'!$C$6:$C$20,B15,'Catalog'!$E$6:$E$20,"Y")</x:f>
        <x:v>0</x:v>
      </x:c>
      <x:c r="D15" s="6" t="n">
        <x:f>IF($B$2&lt;=0,0,MIN(1,C15/$B$2))</x:f>
        <x:v>0</x:v>
      </x:c>
      <x:c r="E15" s="1" t="n">
        <x:f>COUNTIFS('Catalog'!$D$6:$D$20,A15,'Catalog'!$C$6:$C$20,B15,'Catalog'!$E$6:$E$20,"Y",'Catalog'!$F$6:$F$20,"missing")</x:f>
        <x:v>0</x:v>
      </x:c>
      <x:c r="F15" s="1" t="n">
        <x:f>IF(C15=0,0,ROUND((D15*$D$2+IF(E15=0,1,0)*$F$2)*100,0))</x:f>
        <x:v>0</x:v>
      </x:c>
      <x:c r="G15" s="1" t="str">
        <x:f>IF(C15=0,"GAP",IF(E15&gt;0,"EVIDENCE GAP",IF(D15&lt;1,"CHOICE GAP","REVIEW")))</x:f>
        <x:v>GAP</x:v>
      </x:c>
      <x:c r="H15" s="1"/>
      <x:c r="I15" s="1"/>
    </x:row>
    <x:row r="16" ht="24" customHeight="1">
      <x:c r="A16" s="1" t="str">
        <x:v>KR</x:v>
      </x:c>
      <x:c r="B16" s="1" t="str">
        <x:v>B2</x:v>
      </x:c>
      <x:c r="C16" s="1" t="n">
        <x:f>COUNTIFS('Catalog'!$D$6:$D$20,A16,'Catalog'!$C$6:$C$20,B16,'Catalog'!$E$6:$E$20,"Y")</x:f>
        <x:v>0</x:v>
      </x:c>
      <x:c r="D16" s="6" t="n">
        <x:f>IF($B$2&lt;=0,0,MIN(1,C16/$B$2))</x:f>
        <x:v>0</x:v>
      </x:c>
      <x:c r="E16" s="1" t="n">
        <x:f>COUNTIFS('Catalog'!$D$6:$D$20,A16,'Catalog'!$C$6:$C$20,B16,'Catalog'!$E$6:$E$20,"Y",'Catalog'!$F$6:$F$20,"missing")</x:f>
        <x:v>0</x:v>
      </x:c>
      <x:c r="F16" s="1" t="n">
        <x:f>IF(C16=0,0,ROUND((D16*$D$2+IF(E16=0,1,0)*$F$2)*100,0))</x:f>
        <x:v>0</x:v>
      </x:c>
      <x:c r="G16" s="1" t="str">
        <x:f>IF(C16=0,"GAP",IF(E16&gt;0,"EVIDENCE GAP",IF(D16&lt;1,"CHOICE GAP","REVIEW")))</x:f>
        <x:v>GAP</x:v>
      </x:c>
      <x:c r="H16" s="1"/>
      <x:c r="I16" s="1"/>
    </x:row>
    <x:row r="17" ht="24" customHeight="1">
      <x:c r="A17" s="1" t="str">
        <x:v>KR</x:v>
      </x:c>
      <x:c r="B17" s="1" t="str">
        <x:v>B3</x:v>
      </x:c>
      <x:c r="C17" s="1" t="n">
        <x:f>COUNTIFS('Catalog'!$D$6:$D$20,A17,'Catalog'!$C$6:$C$20,B17,'Catalog'!$E$6:$E$20,"Y")</x:f>
        <x:v>1</x:v>
      </x:c>
      <x:c r="D17" s="6" t="n">
        <x:f>IF($B$2&lt;=0,0,MIN(1,C17/$B$2))</x:f>
        <x:v>0.3333333333333333</x:v>
      </x:c>
      <x:c r="E17" s="1" t="n">
        <x:f>COUNTIFS('Catalog'!$D$6:$D$20,A17,'Catalog'!$C$6:$C$20,B17,'Catalog'!$E$6:$E$20,"Y",'Catalog'!$F$6:$F$20,"missing")</x:f>
        <x:v>0</x:v>
      </x:c>
      <x:c r="F17" s="1" t="n">
        <x:f>IF(C17=0,0,ROUND((D17*$D$2+IF(E17=0,1,0)*$F$2)*100,0))</x:f>
        <x:v>60</x:v>
      </x:c>
      <x:c r="G17" s="1" t="str">
        <x:f>IF(C17=0,"GAP",IF(E17&gt;0,"EVIDENCE GAP",IF(D17&lt;1,"CHOICE GAP","REVIEW")))</x:f>
        <x:v>CHOICE GAP</x:v>
      </x:c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Corporate gift catalog diversity scorecard — Exception log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Fictional demonstration only. Replace every sample row with dated supplier evidence.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Exception ID</x:v>
      </x:c>
      <x:c r="B4" s="5" t="str">
        <x:v>Country</x:v>
      </x:c>
      <x:c r="C4" s="5" t="str">
        <x:v>Price band</x:v>
      </x:c>
      <x:c r="D4" s="5" t="str">
        <x:v>Cause</x:v>
      </x:c>
      <x:c r="E4" s="5" t="str">
        <x:v>Owner</x:v>
      </x:c>
      <x:c r="F4" s="5" t="str">
        <x:v>Action</x:v>
      </x:c>
      <x:c r="G4" s="5" t="str">
        <x:v>Due date</x:v>
      </x:c>
      <x:c r="H4" s="5" t="str">
        <x:v>Evidence</x:v>
      </x:c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X-001</x:v>
      </x:c>
      <x:c r="B6" s="1" t="str">
        <x:v>TW</x:v>
      </x:c>
      <x:c r="C6" s="1" t="str">
        <x:v>B3</x:v>
      </x:c>
      <x:c r="D6" s="1" t="str">
        <x:v>Fictional stock gap</x:v>
      </x:c>
      <x:c r="E6" s="1" t="str">
        <x:v>Catalog owner</x:v>
      </x:c>
      <x:c r="F6" s="1" t="str">
        <x:v>Confirm alternatives</x:v>
      </x:c>
      <x:c r="G6" s="1" t="str">
        <x:v>2026-10-22</x:v>
      </x:c>
      <x:c r="H6" s="1" t="str">
        <x:v>Open</x:v>
      </x:c>
      <x:c r="I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84" hidden="0" customWidth="1"/>
    <x:col min="3" max="3" width="4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Corporate gift catalog diversity scorecard — Method and limitations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Fictional demonstration only. Replace every sample row with dated supplier evidence.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Rule</x:v>
      </x:c>
      <x:c r="B4" s="5" t="str">
        <x:v>Method</x:v>
      </x:c>
      <x:c r="C4" s="5" t="str">
        <x:v>Limit</x:v>
      </x:c>
      <x:c r="D4" s="5"/>
      <x:c r="E4" s="5"/>
      <x:c r="F4" s="5"/>
      <x:c r="G4" s="5"/>
      <x:c r="H4" s="5"/>
      <x:c r="I4" s="5"/>
    </x:row>
    <x:row r="5" ht="64" customHeight="1">
      <x:c r="A5" s="1" t="str">
        <x:v>Editable target choices</x:v>
      </x:c>
      <x:c r="B5" s="7" t="str">
        <x:v>Target 3 eligible options per country and band; editable.</x:v>
      </x:c>
      <x:c r="C5" s="7" t="str">
        <x:v>Sample data are fictional</x:v>
      </x:c>
      <x:c r="D5" s="1"/>
      <x:c r="E5" s="1"/>
      <x:c r="F5" s="1"/>
      <x:c r="G5" s="1"/>
      <x:c r="H5" s="1"/>
      <x:c r="I5" s="1"/>
    </x:row>
    <x:row r="6" ht="64" customHeight="1">
      <x:c r="A6" s="1" t="str">
        <x:v>Choice weight</x:v>
      </x:c>
      <x:c r="B6" s="7" t="str">
        <x:v>60% choice coverage + 40% evidence completeness; editable.</x:v>
      </x:c>
      <x:c r="C6" s="7" t="str">
        <x:v>No score is a legal certification</x:v>
      </x:c>
      <x:c r="D6" s="1"/>
      <x:c r="E6" s="1"/>
      <x:c r="F6" s="1"/>
      <x:c r="G6" s="1"/>
      <x:c r="H6" s="1"/>
      <x:c r="I6" s="1"/>
    </x:row>
    <x:row r="7" ht="64" customHeight="1">
      <x:c r="A7" s="1" t="str">
        <x:v>Eligible choices</x:v>
      </x:c>
      <x:c r="B7" s="7" t="str">
        <x:v>COUNTIFS country + band + available Y; duplicates need review.</x:v>
      </x:c>
      <x:c r="C7" s="7" t="str">
        <x:v>Source limitation</x:v>
      </x:c>
      <x:c r="D7" s="1"/>
      <x:c r="E7" s="1"/>
      <x:c r="F7" s="1"/>
      <x:c r="G7" s="1"/>
      <x:c r="H7" s="1"/>
      <x:c r="I7" s="1"/>
    </x:row>
    <x:row r="8" ht="64" customHeight="1">
      <x:c r="A8" s="1" t="str">
        <x:v>Missing evidence</x:v>
      </x:c>
      <x:c r="B8" s="7" t="str">
        <x:v>Count eligible rows marked missing. No demographic profiling.</x:v>
      </x:c>
      <x:c r="C8" s="7" t="str">
        <x:v>No score is a legal certification</x:v>
      </x:c>
      <x:c r="D8" s="1"/>
      <x:c r="E8" s="1"/>
      <x:c r="F8" s="1"/>
      <x:c r="G8" s="1"/>
      <x:c r="H8" s="1"/>
      <x:c r="I8" s="1"/>
    </x:row>
    <x:row r="9" ht="64" customHeight="1">
      <x:c r="A9" s="1" t="str">
        <x:v>Decision</x:v>
      </x:c>
      <x:c r="B9" s="7" t="str">
        <x:v>A decision aid, not a market benchmark or certification.</x:v>
      </x:c>
      <x:c r="C9" s="7" t="str">
        <x:v>No score is a legal certification</x:v>
      </x:c>
      <x:c r="D9" s="1"/>
      <x:c r="E9" s="1"/>
      <x:c r="F9" s="1"/>
      <x:c r="G9" s="1"/>
      <x:c r="H9" s="1"/>
      <x:c r="I9" s="1"/>
    </x:row>
    <x:row r="10" ht="64" customHeight="1">
      <x:c r="A10" s="1" t="str">
        <x:v>Refresh</x:v>
      </x:c>
      <x:c r="B10" s="7" t="str">
        <x:v>Quarterly and on catalog change. Verify supplier evidence and dates.</x:v>
      </x:c>
      <x:c r="C10" s="7" t="str">
        <x:v>v1.0 • 2026-10-15</x:v>
      </x:c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Corporate gift catalog diversity scorecard — Quality checks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Fictional demonstration only. Replace every sample row with dated supplier evidence.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Check</x:v>
      </x:c>
      <x:c r="B4" s="5" t="str">
        <x:v>Result</x:v>
      </x:c>
      <x:c r="C4" s="5" t="str">
        <x:v>Acceptance</x:v>
      </x:c>
      <x:c r="D4" s="5"/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Duplicate IDs</x:v>
      </x:c>
      <x:c r="B6" s="1" t="n">
        <x:f>COUNTIF('Catalog'!$I$6:$I$20,"DUP")</x:f>
        <x:v>0</x:v>
      </x:c>
      <x:c r="C6" s="1"/>
      <x:c r="D6" s="1"/>
      <x:c r="E6" s="1"/>
      <x:c r="F6" s="1"/>
      <x:c r="G6" s="1"/>
      <x:c r="H6" s="1"/>
      <x:c r="I6" s="1"/>
    </x:row>
    <x:row r="7" ht="24" customHeight="1">
      <x:c r="A7" s="1" t="str">
        <x:v>Missing evidence markers</x:v>
      </x:c>
      <x:c r="B7" s="1" t="n">
        <x:f>COUNTIF('Catalog'!$F$6:$F$20,"missing")</x:f>
        <x:v>3</x:v>
      </x:c>
      <x:c r="C7" s="1"/>
      <x:c r="D7" s="1"/>
      <x:c r="E7" s="1"/>
      <x:c r="F7" s="1"/>
      <x:c r="G7" s="1"/>
      <x:c r="H7" s="1"/>
      <x:c r="I7" s="1"/>
    </x:row>
    <x:row r="8" ht="24" customHeight="1">
      <x:c r="A8" s="1" t="str">
        <x:v>Unavailable sample rows</x:v>
      </x:c>
      <x:c r="B8" s="1" t="n">
        <x:f>COUNTIF('Catalog'!$E$6:$E$20,"N")</x:f>
        <x:v>1</x:v>
      </x:c>
      <x:c r="C8" s="1"/>
      <x:c r="D8" s="1"/>
      <x:c r="E8" s="1"/>
      <x:c r="F8" s="1"/>
      <x:c r="G8" s="1"/>
      <x:c r="H8" s="1"/>
      <x:c r="I8" s="1"/>
    </x:row>
    <x:row r="9" ht="24" customHeight="1">
      <x:c r="A9" s="1" t="str">
        <x:v>Weights sum to 1</x:v>
      </x:c>
      <x:c r="B9" s="1" t="str">
        <x:f>IF(AND('Scores'!$B$2&gt;0,'Scores'!$D$2&gt;=0,'Scores'!$F$2&gt;=0,ABS('Scores'!$D$2+'Scores'!$F$2-1)&lt;0.000001),"PASS","CHECK")</x:f>
        <x:v>PASS</x:v>
      </x:c>
      <x:c r="C9" s="1"/>
      <x:c r="D9" s="1"/>
      <x:c r="E9" s="1"/>
      <x:c r="F9" s="1"/>
      <x:c r="G9" s="1"/>
      <x:c r="H9" s="1"/>
      <x:c r="I9" s="1"/>
    </x:row>
    <x:row r="10" ht="24" customHeight="1">
      <x:c r="A10" s="1" t="str">
        <x:v>Overall</x:v>
      </x:c>
      <x:c r="B10" s="1" t="str">
        <x:f>IF(AND(B6=0,B9="PASS"),"REVIEW","CHECK")</x:f>
        <x:v>REVIEW</x:v>
      </x:c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