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bfc087926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34bdeec48d474f4b"/>
    <x:sheet xmlns:r="http://schemas.openxmlformats.org/officeDocument/2006/relationships" name="필드 사전" sheetId="2" r:id="Rd44b68808e9b4771"/>
    <x:sheet xmlns:r="http://schemas.openxmlformats.org/officeDocument/2006/relationships" name="가져오기" sheetId="3" r:id="Re7f0df0de7f841cc"/>
    <x:sheet xmlns:r="http://schemas.openxmlformats.org/officeDocument/2006/relationships" name="검증 결과" sheetId="4" r:id="R07b931bab4774a81"/>
    <x:sheet xmlns:r="http://schemas.openxmlformats.org/officeDocument/2006/relationships" name="중복 검토" sheetId="5" r:id="Rd0c9c7db543d4947"/>
    <x:sheet xmlns:r="http://schemas.openxmlformats.org/officeDocument/2006/relationships" name="주소 검토" sheetId="6" r:id="R9a5a44b5d28248ba"/>
    <x:sheet xmlns:r="http://schemas.openxmlformats.org/officeDocument/2006/relationships" name="동의와 보존" sheetId="7" r:id="R96a6e12d342540a1"/>
    <x:sheet xmlns:r="http://schemas.openxmlformats.org/officeDocument/2006/relationships" name="예외 대기열" sheetId="8" r:id="R0191e0ba69b9409e"/>
    <x:sheet xmlns:r="http://schemas.openxmlformats.org/officeDocument/2006/relationships" name="요약 점수표" sheetId="9" r:id="R5ddcfbf84d6a4858"/>
    <x:sheet xmlns:r="http://schemas.openxmlformats.org/officeDocument/2006/relationships" name="변경 기록" sheetId="10" r:id="Radd80824ee6e46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9">
    <x:font>
      <x:sz val="11"/>
      <x:name val="Carlito"/>
    </x:font>
    <x:font>
      <x:b/>
      <x:sz val="18"/>
      <x:color rgb="FFFFFFFF"/>
      <x:name val="Noto Sans CJK TC"/>
    </x:font>
    <x:font>
      <x:b/>
      <x:sz val="11"/>
      <x:color rgb="FF203864"/>
      <x:name val="Noto Sans CJK TC"/>
    </x:font>
    <x:font>
      <x:b/>
      <x:sz val="11"/>
      <x:color rgb="FFFFFFFF"/>
      <x:name val="Noto Sans CJK TC"/>
    </x:font>
    <x:font>
      <x:b/>
      <x:sz val="10"/>
      <x:color rgb="FF17223B"/>
      <x:name val="Noto Sans CJK TC"/>
    </x:font>
    <x:font>
      <x:sz val="10"/>
      <x:color rgb="FF17223B"/>
      <x:name val="Noto Sans CJK TC"/>
    </x:font>
    <x:font>
      <x:b/>
      <x:sz val="10"/>
      <x:color rgb="FFFFFFFF"/>
      <x:name val="Noto Sans CJK TC"/>
    </x:font>
    <x:font>
      <x:b/>
      <x:sz val="17"/>
      <x:color rgb="FFFFFFFF"/>
      <x:name val="Noto Sans CJK TC"/>
    </x:font>
    <x:font>
      <x:b/>
      <x:sz val="12"/>
      <x:color rgb="FF17223B"/>
      <x:name val="Noto Sans CJK TC"/>
    </x:font>
  </x:fonts>
  <x:fills count="7">
    <x:fill>
      <x:patternFill patternType="none"/>
    </x:fill>
    <x:fill>
      <x:patternFill patternType="gray125"/>
    </x:fill>
    <x:fill>
      <x:patternFill patternType="solid">
        <x:fgColor rgb="FF203864"/>
      </x:patternFill>
    </x:fill>
    <x:fill>
      <x:patternFill patternType="solid">
        <x:fgColor rgb="FFD9EAF7"/>
      </x:patternFill>
    </x:fill>
    <x:fill>
      <x:patternFill patternType="solid">
        <x:fgColor rgb="FF00B3B8"/>
      </x:patternFill>
    </x:fill>
    <x:fill>
      <x:patternFill patternType="solid">
        <x:fgColor rgb="FFF7FAFC"/>
      </x:patternFill>
    </x:fill>
    <x:fill>
      <x:patternFill patternType="solid">
        <x:fgColor rgb="FFE8F5F6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2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4" fillId="4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73aeb2ed443c6" /><Relationship Type="http://schemas.openxmlformats.org/officeDocument/2006/relationships/theme" Target="/xl/theme/theme1.xml" Id="R7ceb2fe97d8742b2" /><Relationship Type="http://schemas.openxmlformats.org/officeDocument/2006/relationships/sharedStrings" Target="/xl/sharedStrings.xml" Id="R47754292a59e42bf" /><Relationship Type="http://schemas.openxmlformats.org/officeDocument/2006/relationships/worksheet" Target="/xl/worksheets/sheet1.xml" Id="R34bdeec48d474f4b" /><Relationship Type="http://schemas.openxmlformats.org/officeDocument/2006/relationships/worksheet" Target="/xl/worksheets/sheet2.xml" Id="Rd44b68808e9b4771" /><Relationship Type="http://schemas.openxmlformats.org/officeDocument/2006/relationships/worksheet" Target="/xl/worksheets/sheet3.xml" Id="Re7f0df0de7f841cc" /><Relationship Type="http://schemas.openxmlformats.org/officeDocument/2006/relationships/worksheet" Target="/xl/worksheets/sheet4.xml" Id="R07b931bab4774a81" /><Relationship Type="http://schemas.openxmlformats.org/officeDocument/2006/relationships/worksheet" Target="/xl/worksheets/sheet5.xml" Id="Rd0c9c7db543d4947" /><Relationship Type="http://schemas.openxmlformats.org/officeDocument/2006/relationships/worksheet" Target="/xl/worksheets/sheet6.xml" Id="R9a5a44b5d28248ba" /><Relationship Type="http://schemas.openxmlformats.org/officeDocument/2006/relationships/worksheet" Target="/xl/worksheets/sheet7.xml" Id="R96a6e12d342540a1" /><Relationship Type="http://schemas.openxmlformats.org/officeDocument/2006/relationships/worksheet" Target="/xl/worksheets/sheet8.xml" Id="R0191e0ba69b9409e" /><Relationship Type="http://schemas.openxmlformats.org/officeDocument/2006/relationships/worksheet" Target="/xl/worksheets/sheet9.xml" Id="R5ddcfbf84d6a4858" /><Relationship Type="http://schemas.openxmlformats.org/officeDocument/2006/relationships/worksheet" Target="/xl/worksheets/sheet10.xml" Id="Radd80824ee6e469a" /></Relationships>
</file>

<file path=xl/theme/theme1.xml><?xml version="1.0" encoding="utf-8"?>
<a:theme xmlns:a="http://schemas.openxmlformats.org/drawingml/2006/main" name="ChatGPT">
  <a:themeElements>
    <a:clrScheme name="Giftpack Audi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03864"/>
      </a:accent1>
      <a:accent2>
        <a:srgbClr val="00B3B8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Giftpack Audi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27.780000686645508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</x:cols>
  <x:sheetData>
    <x:row r="1" ht="30" customHeight="1">
      <x:c r="A1" s="15" t="str">
        <x:v>수신자 데이터 품질 감사 워크북 2026</x:v>
      </x:c>
      <x:c r="B1" s="15"/>
      <x:c r="C1" s="15"/>
      <x:c r="D1" s="15"/>
      <x:c r="E1" s="15"/>
      <x:c r="F1" s="15"/>
    </x:row>
    <x:row r="2">
      <x:c r="A2" s="16" t="str">
        <x:v>버전 2026.09｜합성 예시만 포함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7" t="str">
        <x:v>목적</x:v>
      </x:c>
      <x:c r="B4" s="17" t="str">
        <x:v>발송 전 수신자 기록 준비도 감사</x:v>
      </x:c>
      <x:c r="C4" s="17"/>
      <x:c r="D4" s="17"/>
      <x:c r="E4" s="17"/>
      <x:c r="F4" s="17"/>
    </x:row>
    <x:row r="5">
      <x:c r="A5" s="17" t="str">
        <x:v>담당자</x:v>
      </x:c>
      <x:c r="B5" s="17" t="str">
        <x:v>프로그램 운영 담당자와 원천 시스템 담당자</x:v>
      </x:c>
      <x:c r="C5" s="17"/>
      <x:c r="D5" s="17"/>
      <x:c r="E5" s="17"/>
      <x:c r="F5" s="17"/>
    </x:row>
    <x:row r="6">
      <x:c r="A6" s="17" t="str">
        <x:v>규칙</x:v>
      </x:c>
      <x:c r="B6" s="17" t="str">
        <x:v>경고보다 차단을 먼저 처리하고 원천에서 수정</x:v>
      </x:c>
      <x:c r="C6" s="17"/>
      <x:c r="D6" s="17"/>
      <x:c r="E6" s="17"/>
      <x:c r="F6" s="17"/>
    </x:row>
    <x:row r="7">
      <x:c r="A7" s="17" t="str">
        <x:v>심각도</x:v>
      </x:c>
      <x:c r="B7" s="17" t="str">
        <x:v>차단／경고／통과</x:v>
      </x:c>
      <x:c r="C7" s="17"/>
      <x:c r="D7" s="17"/>
      <x:c r="E7" s="17"/>
      <x:c r="F7" s="17"/>
    </x:row>
    <x:row r="8">
      <x:c r="A8" s="17" t="str">
        <x:v>인수 증거</x:v>
      </x:c>
      <x:c r="B8" s="17" t="str">
        <x:v>승인된 점수표, 예외 담당자, 원천 수정 증거</x:v>
      </x:c>
      <x:c r="C8" s="17"/>
      <x:c r="D8" s="17"/>
      <x:c r="E8" s="17"/>
      <x:c r="F8" s="17"/>
    </x:row>
    <x:row r="9">
      <x:c r="A9" s="17" t="str">
        <x:v>개인정보 제한</x:v>
      </x:c>
      <x:c r="B9" s="17" t="str">
        <x:v>운영 지표일 뿐 신원 증명이나 법률 자문이 아님</x:v>
      </x:c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  <x:row r="11">
      <x:c r="A11" s="18" t="str">
        <x:v>실행 절차</x:v>
      </x:c>
      <x:c r="B11" s="18"/>
      <x:c r="C11" s="18"/>
      <x:c r="D11" s="18"/>
      <x:c r="E11" s="18"/>
      <x:c r="F11" s="18"/>
    </x:row>
    <x:row r="12">
      <x:c r="A12" s="17" t="str">
        <x:v>첫째, 가져오기 시트를 복사하고 배포용 템플릿에는 실제 개인정보를 넣지 않은 채 원천 필드를 연결합니다.</x:v>
      </x:c>
      <x:c r="B12" s="17"/>
      <x:c r="C12" s="17"/>
      <x:c r="D12" s="17"/>
      <x:c r="E12" s="17"/>
      <x:c r="F12" s="17"/>
    </x:row>
    <x:row r="13">
      <x:c r="A13" s="17" t="str">
        <x:v>둘째, 작업용 추출 자료를 붙여 넣고 수신자 식별자는 가명 처리합니다.</x:v>
      </x:c>
      <x:c r="B13" s="17"/>
      <x:c r="C13" s="17"/>
      <x:c r="D13" s="17"/>
      <x:c r="E13" s="17"/>
      <x:c r="F13" s="17"/>
    </x:row>
    <x:row r="14">
      <x:c r="A14" s="17" t="str">
        <x:v>셋째, 검증 결과에서 경고보다 차단 항목을 먼저 분류합니다.</x:v>
      </x:c>
      <x:c r="B14" s="17"/>
      <x:c r="C14" s="17"/>
      <x:c r="D14" s="17"/>
      <x:c r="E14" s="17"/>
      <x:c r="F14" s="17"/>
    </x:row>
    <x:row r="15">
      <x:c r="A15" s="17" t="str">
        <x:v>넷째, 원천 시스템에서 수정한 뒤 다시 추출하여 검사를 재실행합니다.</x:v>
      </x:c>
      <x:c r="B15" s="17"/>
      <x:c r="C15" s="17"/>
      <x:c r="D15" s="17"/>
      <x:c r="E15" s="17"/>
      <x:c r="F15" s="17"/>
    </x:row>
    <x:row r="16">
      <x:c r="A16" s="17" t="str">
        <x:v>다섯째, 발송 전에 담당자, 증거, 결정, 작업 사본 삭제일을 기록합니다.</x:v>
      </x:c>
      <x:c r="B16" s="17"/>
      <x:c r="C16" s="17"/>
      <x:c r="D16" s="17"/>
      <x:c r="E16" s="17"/>
      <x:c r="F16" s="17"/>
    </x:row>
  </x:sheetData>
  <x:mergeCells>
    <x:mergeCell ref="A1:F1"/>
    <x:mergeCell ref="A2:F2"/>
    <x:mergeCell ref="A11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.670000076293945" hidden="0" customWidth="1"/>
    <x:col min="2" max="2" width="36.66999816894531" hidden="0" customWidth="1"/>
    <x:col min="3" max="3" width="14.4399995803833" hidden="0" customWidth="1"/>
    <x:col min="4" max="4" width="11.109999656677246" hidden="0" customWidth="1"/>
  </x:cols>
  <x:sheetData>
    <x:row r="1" ht="22.5" customHeight="1">
      <x:c r="A1" s="23" t="str">
        <x:v>규칙</x:v>
      </x:c>
      <x:c r="B1" s="23" t="str">
        <x:v>설명</x:v>
      </x:c>
      <x:c r="C1" s="23" t="str">
        <x:v>요건</x:v>
      </x:c>
      <x:c r="D1" s="23" t="str">
        <x:v>심각도</x:v>
      </x:c>
    </x:row>
    <x:row r="2">
      <x:c r="A2" s="17" t="str">
        <x:v>수신자 식별자</x:v>
      </x:c>
      <x:c r="B2" s="17" t="str">
        <x:v>안정적인 가명 키</x:v>
      </x:c>
      <x:c r="C2" s="17" t="str">
        <x:v>필수</x:v>
      </x:c>
      <x:c r="D2" s="17" t="str">
        <x:v>차단</x:v>
      </x:c>
    </x:row>
    <x:row r="3">
      <x:c r="A3" s="17" t="str">
        <x:v>전자우편</x:v>
      </x:c>
      <x:c r="B3" s="17" t="str">
        <x:v>전달 주소이며 구문만 확인하고 신원을 증명하지 않음</x:v>
      </x:c>
      <x:c r="C3" s="17" t="str">
        <x:v>조건부 필수</x:v>
      </x:c>
      <x:c r="D3" s="17" t="str">
        <x:v>차단</x:v>
      </x:c>
    </x:row>
    <x:row r="4">
      <x:c r="A4" s="17" t="str">
        <x:v>국가 코드</x:v>
      </x:c>
      <x:c r="B4" s="17" t="str">
        <x:v>두 글자 국가 배송 단서</x:v>
      </x:c>
      <x:c r="C4" s="17" t="str">
        <x:v>필수</x:v>
      </x:c>
      <x:c r="D4" s="17" t="str">
        <x:v>차단</x:v>
      </x:c>
    </x:row>
    <x:row r="5">
      <x:c r="A5" s="17" t="str">
        <x:v>주소 필드</x:v>
      </x:c>
      <x:c r="B5" s="17" t="str">
        <x:v>우편 배송 입력값</x:v>
      </x:c>
      <x:c r="C5" s="17" t="str">
        <x:v>조건부 필수</x:v>
      </x:c>
      <x:c r="D5" s="17" t="str">
        <x:v>차단</x:v>
      </x:c>
    </x:row>
    <x:row r="6">
      <x:c r="A6" s="17" t="str">
        <x:v>동의 있음</x:v>
      </x:c>
      <x:c r="B6" s="17" t="str">
        <x:v>연락 허용 기록</x:v>
      </x:c>
      <x:c r="C6" s="17" t="str">
        <x:v>필수</x:v>
      </x:c>
      <x:c r="D6" s="17" t="str">
        <x:v>차단</x:v>
      </x:c>
    </x:row>
    <x:row r="7">
      <x:c r="A7" s="17" t="str">
        <x:v>발송 제외</x:v>
      </x:c>
      <x:c r="B7" s="17" t="str">
        <x:v>연락 금지 상태</x:v>
      </x:c>
      <x:c r="C7" s="17" t="str">
        <x:v>필수</x:v>
      </x:c>
      <x:c r="D7" s="17" t="str">
        <x:v>차단</x:v>
      </x:c>
    </x:row>
    <x:row r="8">
      <x:c r="A8" s="17" t="str">
        <x:v>최근 확인일</x:v>
      </x:c>
      <x:c r="B8" s="17" t="str">
        <x:v>원천을 마지막으로 확인한 날짜</x:v>
      </x:c>
      <x:c r="C8" s="17" t="str">
        <x:v>필수</x:v>
      </x:c>
      <x:c r="D8" s="17" t="str">
        <x:v>경고</x:v>
      </x:c>
    </x:row>
    <x:row r="9">
      <x:c r="A9" s="17" t="str">
        <x:v>데이터 담당자</x:v>
      </x:c>
      <x:c r="B9" s="17" t="str">
        <x:v>수정 책임자</x:v>
      </x:c>
      <x:c r="C9" s="17" t="str">
        <x:v>필수</x:v>
      </x:c>
      <x:c r="D9" s="17" t="str">
        <x:v>경고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1.109999656677246" hidden="0" customWidth="1"/>
    <x:col min="3" max="3" width="11.109999656677246" hidden="0" customWidth="1"/>
    <x:col min="4" max="4" width="21.110000610351562" hidden="0" customWidth="1"/>
    <x:col min="5" max="5" width="10" hidden="0" customWidth="1"/>
    <x:col min="6" max="6" width="25.559999465942383" hidden="0" customWidth="1"/>
    <x:col min="7" max="7" width="14.4399995803833" hidden="0" customWidth="1"/>
    <x:col min="8" max="8" width="13.329999923706055" hidden="0" customWidth="1"/>
    <x:col min="9" max="9" width="12.220000267028809" hidden="0" customWidth="1"/>
    <x:col min="10" max="10" width="11.109999656677246" hidden="0" customWidth="1"/>
    <x:col min="11" max="11" width="10" hidden="0" customWidth="1"/>
    <x:col min="12" max="12" width="11.109999656677246" hidden="0" customWidth="1"/>
    <x:col min="13" max="13" width="13.329999923706055" hidden="0" customWidth="1"/>
    <x:col min="14" max="14" width="12.220000267028809" hidden="0" customWidth="1"/>
    <x:col min="15" max="15" width="14.4399995803833" hidden="0" customWidth="1"/>
    <x:col min="16" max="16" width="24.440000534057617" hidden="0" customWidth="1"/>
  </x:cols>
  <x:sheetData>
    <x:row r="1" ht="22.5" customHeight="1">
      <x:c r="A1" s="23" t="str">
        <x:v>수신자 식별자</x:v>
      </x:c>
      <x:c r="B1" s="23" t="str">
        <x:v>이름</x:v>
      </x:c>
      <x:c r="C1" s="23" t="str">
        <x:v>성</x:v>
      </x:c>
      <x:c r="D1" s="23" t="str">
        <x:v>전자우편</x:v>
      </x:c>
      <x:c r="E1" s="23" t="str">
        <x:v>국가 코드</x:v>
      </x:c>
      <x:c r="F1" s="23" t="str">
        <x:v>주소 첫 줄</x:v>
      </x:c>
      <x:c r="G1" s="23" t="str">
        <x:v>도시</x:v>
      </x:c>
      <x:c r="H1" s="23" t="str">
        <x:v>주·도</x:v>
      </x:c>
      <x:c r="I1" s="23" t="str">
        <x:v>우편번호</x:v>
      </x:c>
      <x:c r="J1" s="23" t="str">
        <x:v>언어·지역</x:v>
      </x:c>
      <x:c r="K1" s="23" t="str">
        <x:v>동의 있음</x:v>
      </x:c>
      <x:c r="L1" s="23" t="str">
        <x:v>발송 제외</x:v>
      </x:c>
      <x:c r="M1" s="23" t="str">
        <x:v>최근 확인일</x:v>
      </x:c>
      <x:c r="N1" s="23" t="str">
        <x:v>원천 시스템</x:v>
      </x:c>
      <x:c r="O1" s="23" t="str">
        <x:v>데이터 담당자</x:v>
      </x:c>
      <x:c r="P1" s="23" t="str">
        <x:v>메모</x:v>
      </x:c>
    </x:row>
    <x:row r="2">
      <x:c r="A2" s="17" t="str">
        <x:v>R-1001</x:v>
      </x:c>
      <x:c r="B2" s="17" t="str">
        <x:v>Avery</x:v>
      </x:c>
      <x:c r="C2" s="17" t="str">
        <x:v>Lee</x:v>
      </x:c>
      <x:c r="D2" s="17" t="str">
        <x:v>avery@example.test</x:v>
      </x:c>
      <x:c r="E2" s="17" t="str">
        <x:v>US</x:v>
      </x:c>
      <x:c r="F2" s="17" t="str">
        <x:v>18 Market St</x:v>
      </x:c>
      <x:c r="G2" s="17" t="str">
        <x:v>Boston</x:v>
      </x:c>
      <x:c r="H2" s="17" t="str">
        <x:v>MA</x:v>
      </x:c>
      <x:c r="I2" s="17" t="str">
        <x:v>02110</x:v>
      </x:c>
      <x:c r="J2" s="17" t="str">
        <x:v>en-US</x:v>
      </x:c>
      <x:c r="K2" s="17" t="str">
        <x:v>예</x:v>
      </x:c>
      <x:c r="L2" s="17" t="str">
        <x:v>아니요</x:v>
      </x:c>
      <x:c r="M2" s="17" t="str">
        <x:v>2026-08-15</x:v>
      </x:c>
      <x:c r="N2" s="17" t="str">
        <x:v>HRIS</x:v>
      </x:c>
      <x:c r="O2" s="17" t="str">
        <x:v>People Ops</x:v>
      </x:c>
      <x:c r="P2" s="17" t="str">
        <x:v>합성된 유효 행</x:v>
      </x:c>
    </x:row>
    <x:row r="3">
      <x:c r="A3" s="17" t="str">
        <x:v>R-1002</x:v>
      </x:c>
      <x:c r="B3" s="17" t="str">
        <x:v>Morgan</x:v>
      </x:c>
      <x:c r="C3" s="17" t="str">
        <x:v>Chen</x:v>
      </x:c>
      <x:c r="D3" s="17" t="str">
        <x:v>morgan@example.test</x:v>
      </x:c>
      <x:c r="E3" s="17" t="str">
        <x:v>TW</x:v>
      </x:c>
      <x:c r="F3" s="17" t="str">
        <x:v>忠孝東路一段1號</x:v>
      </x:c>
      <x:c r="G3" s="17" t="str">
        <x:v>臺北市</x:v>
      </x:c>
      <x:c r="H3" s="17" t="str"/>
      <x:c r="I3" s="17" t="str">
        <x:v>100</x:v>
      </x:c>
      <x:c r="J3" s="17" t="str">
        <x:v>zh-TW</x:v>
      </x:c>
      <x:c r="K3" s="17" t="str">
        <x:v>예</x:v>
      </x:c>
      <x:c r="L3" s="17" t="str">
        <x:v>아니요</x:v>
      </x:c>
      <x:c r="M3" s="17" t="str">
        <x:v>2026-04-10</x:v>
      </x:c>
      <x:c r="N3" s="17" t="str">
        <x:v>HRIS</x:v>
      </x:c>
      <x:c r="O3" s="17" t="str">
        <x:v>People Ops</x:v>
      </x:c>
      <x:c r="P3" s="17" t="str">
        <x:v>합성된 중복 기준</x:v>
      </x:c>
    </x:row>
    <x:row r="4">
      <x:c r="A4" s="17" t="str">
        <x:v>R-1003</x:v>
      </x:c>
      <x:c r="B4" s="17" t="str">
        <x:v>Morgan</x:v>
      </x:c>
      <x:c r="C4" s="17" t="str">
        <x:v>Chen</x:v>
      </x:c>
      <x:c r="D4" s="17" t="str">
        <x:v>morgan@example.test</x:v>
      </x:c>
      <x:c r="E4" s="17" t="str"/>
      <x:c r="F4" s="17" t="str"/>
      <x:c r="G4" s="17" t="str"/>
      <x:c r="H4" s="17" t="str"/>
      <x:c r="I4" s="17" t="str"/>
      <x:c r="J4" s="17" t="str">
        <x:v>zh-TW</x:v>
      </x:c>
      <x:c r="K4" s="17" t="str">
        <x:v>예</x:v>
      </x:c>
      <x:c r="L4" s="17" t="str">
        <x:v>아니요</x:v>
      </x:c>
      <x:c r="M4" s="17" t="str">
        <x:v>2025-01-10</x:v>
      </x:c>
      <x:c r="N4" s="17" t="str">
        <x:v>CRM</x:v>
      </x:c>
      <x:c r="O4" s="17" t="str">
        <x:v>Sales Ops</x:v>
      </x:c>
      <x:c r="P4" s="17" t="str">
        <x:v>배송 필드 누락</x:v>
      </x:c>
    </x:row>
    <x:row r="5">
      <x:c r="A5" s="17" t="str">
        <x:v>R-1004</x:v>
      </x:c>
      <x:c r="B5" s="17" t="str">
        <x:v>Ren</x:v>
      </x:c>
      <x:c r="C5" s="17" t="str">
        <x:v>Sato</x:v>
      </x:c>
      <x:c r="D5" s="17" t="str">
        <x:v>ren.example.test</x:v>
      </x:c>
      <x:c r="E5" s="17" t="str">
        <x:v>JP</x:v>
      </x:c>
      <x:c r="F5" s="17" t="str">
        <x:v>丸の内一丁目</x:v>
      </x:c>
      <x:c r="G5" s="17" t="str">
        <x:v>千代田区</x:v>
      </x:c>
      <x:c r="H5" s="17" t="str">
        <x:v>東京都</x:v>
      </x:c>
      <x:c r="I5" s="17" t="str">
        <x:v>100-0005</x:v>
      </x:c>
      <x:c r="J5" s="17" t="str">
        <x:v>ja-JP</x:v>
      </x:c>
      <x:c r="K5" s="17" t="str">
        <x:v>예</x:v>
      </x:c>
      <x:c r="L5" s="17" t="str">
        <x:v>아니요</x:v>
      </x:c>
      <x:c r="M5" s="17" t="str">
        <x:v>2026-09-01</x:v>
      </x:c>
      <x:c r="N5" s="17" t="str">
        <x:v>CRM</x:v>
      </x:c>
      <x:c r="O5" s="17" t="str">
        <x:v>Privacy Ops</x:v>
      </x:c>
      <x:c r="P5" s="17" t="str">
        <x:v>발송 제외 충돌</x:v>
      </x:c>
    </x:row>
    <x:row r="6">
      <x:c r="A6" s="17" t="str">
        <x:v>R-1005</x:v>
      </x:c>
      <x:c r="B6" s="17" t="str">
        <x:v>Jiwoo</x:v>
      </x:c>
      <x:c r="C6" s="17" t="str">
        <x:v>Kim</x:v>
      </x:c>
      <x:c r="D6" s="17" t="str">
        <x:v>jiwoo@example.test</x:v>
      </x:c>
      <x:c r="E6" s="17" t="str">
        <x:v>KR</x:v>
      </x:c>
      <x:c r="F6" s="17" t="str">
        <x:v>세종대로 110</x:v>
      </x:c>
      <x:c r="G6" s="17" t="str">
        <x:v>서울특별시</x:v>
      </x:c>
      <x:c r="H6" s="17" t="str"/>
      <x:c r="I6" s="17" t="str">
        <x:v>04524</x:v>
      </x:c>
      <x:c r="J6" s="17" t="str">
        <x:v>ko-KR</x:v>
      </x:c>
      <x:c r="K6" s="17" t="str">
        <x:v>예</x:v>
      </x:c>
      <x:c r="L6" s="17" t="str">
        <x:v>아니요</x:v>
      </x:c>
      <x:c r="M6" s="17" t="str">
        <x:v>2024-06-30</x:v>
      </x:c>
      <x:c r="N6" s="17" t="str">
        <x:v>CSV</x:v>
      </x:c>
      <x:c r="O6" s="17" t="str">
        <x:v>Regional Ops</x:v>
      </x:c>
      <x:c r="P6" s="17" t="str">
        <x:v>확인일이 오래됨</x:v>
      </x:c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  <x:c r="J7" s="17"/>
      <x:c r="K7" s="17"/>
      <x:c r="L7" s="17"/>
      <x:c r="M7" s="17"/>
      <x:c r="N7" s="17"/>
      <x:c r="O7" s="17"/>
      <x:c r="P7" s="17"/>
    </x:row>
    <x:row r="8">
      <x:c r="A8" s="17"/>
      <x:c r="B8" s="17"/>
      <x:c r="C8" s="17"/>
      <x:c r="D8" s="17"/>
      <x:c r="E8" s="17"/>
      <x:c r="F8" s="17"/>
      <x:c r="G8" s="17"/>
      <x:c r="H8" s="17"/>
      <x:c r="I8" s="17"/>
      <x:c r="J8" s="17"/>
      <x:c r="K8" s="17"/>
      <x:c r="L8" s="17"/>
      <x:c r="M8" s="17"/>
      <x:c r="N8" s="17"/>
      <x:c r="O8" s="17"/>
      <x:c r="P8" s="17"/>
    </x:row>
    <x:row r="9">
      <x:c r="A9" s="17"/>
      <x:c r="B9" s="17"/>
      <x:c r="C9" s="17"/>
      <x:c r="D9" s="17"/>
      <x:c r="E9" s="17"/>
      <x:c r="F9" s="17"/>
      <x:c r="G9" s="17"/>
      <x:c r="H9" s="17"/>
      <x:c r="I9" s="17"/>
      <x:c r="J9" s="17"/>
      <x:c r="K9" s="17"/>
      <x:c r="L9" s="17"/>
      <x:c r="M9" s="17"/>
      <x:c r="N9" s="17"/>
      <x:c r="O9" s="17"/>
      <x:c r="P9" s="17"/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  <x:c r="L10" s="17"/>
      <x:c r="M10" s="17"/>
      <x:c r="N10" s="17"/>
      <x:c r="O10" s="17"/>
      <x:c r="P10" s="17"/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</x:row>
  </x:sheetData>
  <x:dataValidations count="1">
    <x:dataValidation type="list" allowBlank="1" showDropDown="0" sqref="K2:L101">
      <x:formula1>"예,아니요"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2.220000267028809" hidden="0" customWidth="1"/>
    <x:col min="3" max="3" width="13.329999923706055" hidden="0" customWidth="1"/>
    <x:col min="4" max="4" width="11.109999656677246" hidden="0" customWidth="1"/>
    <x:col min="5" max="5" width="11.109999656677246" hidden="0" customWidth="1"/>
    <x:col min="6" max="6" width="14.4399995803833" hidden="0" customWidth="1"/>
    <x:col min="7" max="7" width="12.220000267028809" hidden="0" customWidth="1"/>
    <x:col min="8" max="8" width="11.109999656677246" hidden="0" customWidth="1"/>
    <x:col min="9" max="9" width="13.329999923706055" hidden="0" customWidth="1"/>
  </x:cols>
  <x:sheetData>
    <x:row r="1" ht="22.5" customHeight="1">
      <x:c r="A1" s="23" t="str">
        <x:v>수신자 식별자</x:v>
      </x:c>
      <x:c r="B1" s="23" t="str">
        <x:v>Completeness</x:v>
      </x:c>
      <x:c r="C1" s="23" t="str">
        <x:v>Email syntax</x:v>
      </x:c>
      <x:c r="D1" s="23" t="str">
        <x:v>Country</x:v>
      </x:c>
      <x:c r="E1" s="23" t="str">
        <x:v>Duplicate</x:v>
      </x:c>
      <x:c r="F1" s="23" t="str">
        <x:v>Consent conflict</x:v>
      </x:c>
      <x:c r="G1" s="23" t="str">
        <x:v>Stale data</x:v>
      </x:c>
      <x:c r="H1" s="23" t="str">
        <x:v>Issue count</x:v>
      </x:c>
      <x:c r="I1" s="23" t="str">
        <x:v>Launch decision</x:v>
      </x:c>
    </x:row>
    <x:row r="2">
      <x:c r="A2" s="17" t="str">
        <x:f>IF('가져오기'!A2="","",'가져오기'!A2)</x:f>
        <x:v>R-1001</x:v>
      </x:c>
      <x:c r="B2" s="25" t="n">
        <x:f>IF(A2="","",COUNTIF('가져오기'!B2:P2,"&lt;&gt;")/15)</x:f>
        <x:v>1</x:v>
      </x:c>
      <x:c r="C2" s="26" t="str">
        <x:f>IF(A2="","",IF(AND(ISNUMBER(SEARCH("@",'가져오기'!D2)),ISNUMBER(SEARCH(".",'가져오기'!D2))),"통과","차단"))</x:f>
        <x:v>통과</x:v>
      </x:c>
      <x:c r="D2" s="26" t="str">
        <x:f>IF(A2="","",IF(LEN('가져오기'!E2)=2,"통과","차단"))</x:f>
        <x:v>통과</x:v>
      </x:c>
      <x:c r="E2" s="26" t="str">
        <x:f>IF(A2="","",IF(COUNTIF('가져오기'!D$2:D$101,'가져오기'!D2)&gt;1,"차단","통과"))</x:f>
        <x:v>통과</x:v>
      </x:c>
      <x:c r="F2" s="26" t="str">
        <x:f>IF(A2="","",IF(AND('가져오기'!K2="예",'가져오기'!L2="예"),"차단","통과"))</x:f>
        <x:v>통과</x:v>
      </x:c>
      <x:c r="G2" s="26" t="str">
        <x:f>IF(A2="","",IF('가져오기'!M2&lt;"2025-09-24","경고","통과"))</x:f>
        <x:v>통과</x:v>
      </x:c>
      <x:c r="H2" s="26" t="n">
        <x:f>IF(A2="","",COUNTIF(C2:F2,"차단")+COUNTIF(G2:G2,"경고"))</x:f>
        <x:v>0</x:v>
      </x:c>
      <x:c r="I2" s="26" t="str">
        <x:f>IF(A2="","",IF(COUNTIF(C2:F2,"차단")&gt;0,"차단",IF(COUNTIF(G2:G2,"경고")&gt;0,"경고","통과")))</x:f>
        <x:v>통과</x:v>
      </x:c>
    </x:row>
    <x:row r="3">
      <x:c r="A3" s="17" t="str">
        <x:f>IF('가져오기'!A3="","",'가져오기'!A3)</x:f>
        <x:v>R-1002</x:v>
      </x:c>
      <x:c r="B3" s="25" t="n">
        <x:f>IF(A3="","",COUNTIF('가져오기'!B3:P3,"&lt;&gt;")/15)</x:f>
        <x:v>1</x:v>
      </x:c>
      <x:c r="C3" s="26" t="str">
        <x:f>IF(A3="","",IF(AND(ISNUMBER(SEARCH("@",'가져오기'!D3)),ISNUMBER(SEARCH(".",'가져오기'!D3))),"통과","차단"))</x:f>
        <x:v>통과</x:v>
      </x:c>
      <x:c r="D3" s="26" t="str">
        <x:f>IF(A3="","",IF(LEN('가져오기'!E3)=2,"통과","차단"))</x:f>
        <x:v>통과</x:v>
      </x:c>
      <x:c r="E3" s="26" t="str">
        <x:f>IF(A3="","",IF(COUNTIF('가져오기'!D$2:D$101,'가져오기'!D3)&gt;1,"차단","통과"))</x:f>
        <x:v>차단</x:v>
      </x:c>
      <x:c r="F3" s="26" t="str">
        <x:f>IF(A3="","",IF(AND('가져오기'!K3="예",'가져오기'!L3="예"),"차단","통과"))</x:f>
        <x:v>통과</x:v>
      </x:c>
      <x:c r="G3" s="26" t="str">
        <x:f>IF(A3="","",IF('가져오기'!M3&lt;"2025-09-24","경고","통과"))</x:f>
        <x:v>통과</x:v>
      </x:c>
      <x:c r="H3" s="26" t="n">
        <x:f>IF(A3="","",COUNTIF(C3:F3,"차단")+COUNTIF(G3:G3,"경고"))</x:f>
        <x:v>1</x:v>
      </x:c>
      <x:c r="I3" s="26" t="str">
        <x:f>IF(A3="","",IF(COUNTIF(C3:F3,"차단")&gt;0,"차단",IF(COUNTIF(G3:G3,"경고")&gt;0,"경고","통과")))</x:f>
        <x:v>차단</x:v>
      </x:c>
    </x:row>
    <x:row r="4">
      <x:c r="A4" s="17" t="str">
        <x:f>IF('가져오기'!A4="","",'가져오기'!A4)</x:f>
        <x:v>R-1003</x:v>
      </x:c>
      <x:c r="B4" s="25" t="n">
        <x:f>IF(A4="","",COUNTIF('가져오기'!B4:P4,"&lt;&gt;")/15)</x:f>
        <x:v>1</x:v>
      </x:c>
      <x:c r="C4" s="26" t="str">
        <x:f>IF(A4="","",IF(AND(ISNUMBER(SEARCH("@",'가져오기'!D4)),ISNUMBER(SEARCH(".",'가져오기'!D4))),"통과","차단"))</x:f>
        <x:v>통과</x:v>
      </x:c>
      <x:c r="D4" s="26" t="str">
        <x:f>IF(A4="","",IF(LEN('가져오기'!E4)=2,"통과","차단"))</x:f>
        <x:v>차단</x:v>
      </x:c>
      <x:c r="E4" s="26" t="str">
        <x:f>IF(A4="","",IF(COUNTIF('가져오기'!D$2:D$101,'가져오기'!D4)&gt;1,"차단","통과"))</x:f>
        <x:v>차단</x:v>
      </x:c>
      <x:c r="F4" s="26" t="str">
        <x:f>IF(A4="","",IF(AND('가져오기'!K4="예",'가져오기'!L4="예"),"차단","통과"))</x:f>
        <x:v>통과</x:v>
      </x:c>
      <x:c r="G4" s="26" t="str">
        <x:f>IF(A4="","",IF('가져오기'!M4&lt;"2025-09-24","경고","통과"))</x:f>
        <x:v>경고</x:v>
      </x:c>
      <x:c r="H4" s="26" t="n">
        <x:f>IF(A4="","",COUNTIF(C4:F4,"차단")+COUNTIF(G4:G4,"경고"))</x:f>
        <x:v>3</x:v>
      </x:c>
      <x:c r="I4" s="26" t="str">
        <x:f>IF(A4="","",IF(COUNTIF(C4:F4,"차단")&gt;0,"차단",IF(COUNTIF(G4:G4,"경고")&gt;0,"경고","통과")))</x:f>
        <x:v>차단</x:v>
      </x:c>
    </x:row>
    <x:row r="5">
      <x:c r="A5" s="17" t="str">
        <x:f>IF('가져오기'!A5="","",'가져오기'!A5)</x:f>
        <x:v>R-1004</x:v>
      </x:c>
      <x:c r="B5" s="25" t="n">
        <x:f>IF(A5="","",COUNTIF('가져오기'!B5:P5,"&lt;&gt;")/15)</x:f>
        <x:v>1</x:v>
      </x:c>
      <x:c r="C5" s="26" t="str">
        <x:f>IF(A5="","",IF(AND(ISNUMBER(SEARCH("@",'가져오기'!D5)),ISNUMBER(SEARCH(".",'가져오기'!D5))),"통과","차단"))</x:f>
        <x:v>차단</x:v>
      </x:c>
      <x:c r="D5" s="26" t="str">
        <x:f>IF(A5="","",IF(LEN('가져오기'!E5)=2,"통과","차단"))</x:f>
        <x:v>통과</x:v>
      </x:c>
      <x:c r="E5" s="26" t="str">
        <x:f>IF(A5="","",IF(COUNTIF('가져오기'!D$2:D$101,'가져오기'!D5)&gt;1,"차단","통과"))</x:f>
        <x:v>통과</x:v>
      </x:c>
      <x:c r="F5" s="26" t="str">
        <x:f>IF(A5="","",IF(AND('가져오기'!K5="예",'가져오기'!L5="예"),"차단","통과"))</x:f>
        <x:v>통과</x:v>
      </x:c>
      <x:c r="G5" s="26" t="str">
        <x:f>IF(A5="","",IF('가져오기'!M5&lt;"2025-09-24","경고","통과"))</x:f>
        <x:v>통과</x:v>
      </x:c>
      <x:c r="H5" s="26" t="n">
        <x:f>IF(A5="","",COUNTIF(C5:F5,"차단")+COUNTIF(G5:G5,"경고"))</x:f>
        <x:v>1</x:v>
      </x:c>
      <x:c r="I5" s="26" t="str">
        <x:f>IF(A5="","",IF(COUNTIF(C5:F5,"차단")&gt;0,"차단",IF(COUNTIF(G5:G5,"경고")&gt;0,"경고","통과")))</x:f>
        <x:v>차단</x:v>
      </x:c>
    </x:row>
    <x:row r="6">
      <x:c r="A6" s="17" t="str">
        <x:f>IF('가져오기'!A6="","",'가져오기'!A6)</x:f>
        <x:v>R-1005</x:v>
      </x:c>
      <x:c r="B6" s="25" t="n">
        <x:f>IF(A6="","",COUNTIF('가져오기'!B6:P6,"&lt;&gt;")/15)</x:f>
        <x:v>1</x:v>
      </x:c>
      <x:c r="C6" s="26" t="str">
        <x:f>IF(A6="","",IF(AND(ISNUMBER(SEARCH("@",'가져오기'!D6)),ISNUMBER(SEARCH(".",'가져오기'!D6))),"통과","차단"))</x:f>
        <x:v>통과</x:v>
      </x:c>
      <x:c r="D6" s="26" t="str">
        <x:f>IF(A6="","",IF(LEN('가져오기'!E6)=2,"통과","차단"))</x:f>
        <x:v>통과</x:v>
      </x:c>
      <x:c r="E6" s="26" t="str">
        <x:f>IF(A6="","",IF(COUNTIF('가져오기'!D$2:D$101,'가져오기'!D6)&gt;1,"차단","통과"))</x:f>
        <x:v>통과</x:v>
      </x:c>
      <x:c r="F6" s="26" t="str">
        <x:f>IF(A6="","",IF(AND('가져오기'!K6="예",'가져오기'!L6="예"),"차단","통과"))</x:f>
        <x:v>통과</x:v>
      </x:c>
      <x:c r="G6" s="26" t="str">
        <x:f>IF(A6="","",IF('가져오기'!M6&lt;"2025-09-24","경고","통과"))</x:f>
        <x:v>경고</x:v>
      </x:c>
      <x:c r="H6" s="26" t="n">
        <x:f>IF(A6="","",COUNTIF(C6:F6,"차단")+COUNTIF(G6:G6,"경고"))</x:f>
        <x:v>1</x:v>
      </x:c>
      <x:c r="I6" s="26" t="str">
        <x:f>IF(A6="","",IF(COUNTIF(C6:F6,"차단")&gt;0,"차단",IF(COUNTIF(G6:G6,"경고")&gt;0,"경고","통과")))</x:f>
        <x:v>경고</x:v>
      </x:c>
    </x:row>
    <x:row r="7">
      <x:c r="A7" s="17" t="str">
        <x:f>IF('가져오기'!A7="","",'가져오기'!A7)</x:f>
      </x:c>
      <x:c r="B7" s="25" t="str">
        <x:f>IF(A7="","",COUNTIF('가져오기'!B7:P7,"&lt;&gt;")/15)</x:f>
      </x:c>
      <x:c r="C7" s="26" t="str">
        <x:f>IF(A7="","",IF(AND(ISNUMBER(SEARCH("@",'가져오기'!D7)),ISNUMBER(SEARCH(".",'가져오기'!D7))),"통과","차단"))</x:f>
      </x:c>
      <x:c r="D7" s="26" t="str">
        <x:f>IF(A7="","",IF(LEN('가져오기'!E7)=2,"통과","차단"))</x:f>
      </x:c>
      <x:c r="E7" s="26" t="str">
        <x:f>IF(A7="","",IF(COUNTIF('가져오기'!D$2:D$101,'가져오기'!D7)&gt;1,"차단","통과"))</x:f>
      </x:c>
      <x:c r="F7" s="26" t="str">
        <x:f>IF(A7="","",IF(AND('가져오기'!K7="예",'가져오기'!L7="예"),"차단","통과"))</x:f>
      </x:c>
      <x:c r="G7" s="26" t="str">
        <x:f>IF(A7="","",IF('가져오기'!M7&lt;"2025-09-24","경고","통과"))</x:f>
      </x:c>
      <x:c r="H7" s="26" t="str">
        <x:f>IF(A7="","",COUNTIF(C7:F7,"차단")+COUNTIF(G7:G7,"경고"))</x:f>
      </x:c>
      <x:c r="I7" s="26" t="str">
        <x:f>IF(A7="","",IF(COUNTIF(C7:F7,"차단")&gt;0,"차단",IF(COUNTIF(G7:G7,"경고")&gt;0,"경고","통과")))</x:f>
      </x:c>
    </x:row>
    <x:row r="8">
      <x:c r="A8" s="17" t="str">
        <x:f>IF('가져오기'!A8="","",'가져오기'!A8)</x:f>
      </x:c>
      <x:c r="B8" s="25" t="str">
        <x:f>IF(A8="","",COUNTIF('가져오기'!B8:P8,"&lt;&gt;")/15)</x:f>
      </x:c>
      <x:c r="C8" s="26" t="str">
        <x:f>IF(A8="","",IF(AND(ISNUMBER(SEARCH("@",'가져오기'!D8)),ISNUMBER(SEARCH(".",'가져오기'!D8))),"통과","차단"))</x:f>
      </x:c>
      <x:c r="D8" s="26" t="str">
        <x:f>IF(A8="","",IF(LEN('가져오기'!E8)=2,"통과","차단"))</x:f>
      </x:c>
      <x:c r="E8" s="26" t="str">
        <x:f>IF(A8="","",IF(COUNTIF('가져오기'!D$2:D$101,'가져오기'!D8)&gt;1,"차단","통과"))</x:f>
      </x:c>
      <x:c r="F8" s="26" t="str">
        <x:f>IF(A8="","",IF(AND('가져오기'!K8="예",'가져오기'!L8="예"),"차단","통과"))</x:f>
      </x:c>
      <x:c r="G8" s="26" t="str">
        <x:f>IF(A8="","",IF('가져오기'!M8&lt;"2025-09-24","경고","통과"))</x:f>
      </x:c>
      <x:c r="H8" s="26" t="str">
        <x:f>IF(A8="","",COUNTIF(C8:F8,"차단")+COUNTIF(G8:G8,"경고"))</x:f>
      </x:c>
      <x:c r="I8" s="26" t="str">
        <x:f>IF(A8="","",IF(COUNTIF(C8:F8,"차단")&gt;0,"차단",IF(COUNTIF(G8:G8,"경고")&gt;0,"경고","통과")))</x:f>
      </x:c>
    </x:row>
    <x:row r="9">
      <x:c r="A9" s="17" t="str">
        <x:f>IF('가져오기'!A9="","",'가져오기'!A9)</x:f>
      </x:c>
      <x:c r="B9" s="25" t="str">
        <x:f>IF(A9="","",COUNTIF('가져오기'!B9:P9,"&lt;&gt;")/15)</x:f>
      </x:c>
      <x:c r="C9" s="26" t="str">
        <x:f>IF(A9="","",IF(AND(ISNUMBER(SEARCH("@",'가져오기'!D9)),ISNUMBER(SEARCH(".",'가져오기'!D9))),"통과","차단"))</x:f>
      </x:c>
      <x:c r="D9" s="26" t="str">
        <x:f>IF(A9="","",IF(LEN('가져오기'!E9)=2,"통과","차단"))</x:f>
      </x:c>
      <x:c r="E9" s="26" t="str">
        <x:f>IF(A9="","",IF(COUNTIF('가져오기'!D$2:D$101,'가져오기'!D9)&gt;1,"차단","통과"))</x:f>
      </x:c>
      <x:c r="F9" s="26" t="str">
        <x:f>IF(A9="","",IF(AND('가져오기'!K9="예",'가져오기'!L9="예"),"차단","통과"))</x:f>
      </x:c>
      <x:c r="G9" s="26" t="str">
        <x:f>IF(A9="","",IF('가져오기'!M9&lt;"2025-09-24","경고","통과"))</x:f>
      </x:c>
      <x:c r="H9" s="26" t="str">
        <x:f>IF(A9="","",COUNTIF(C9:F9,"차단")+COUNTIF(G9:G9,"경고"))</x:f>
      </x:c>
      <x:c r="I9" s="26" t="str">
        <x:f>IF(A9="","",IF(COUNTIF(C9:F9,"차단")&gt;0,"차단",IF(COUNTIF(G9:G9,"경고")&gt;0,"경고","통과")))</x:f>
      </x:c>
    </x:row>
    <x:row r="10">
      <x:c r="A10" s="17" t="str">
        <x:f>IF('가져오기'!A10="","",'가져오기'!A10)</x:f>
      </x:c>
      <x:c r="B10" s="25" t="str">
        <x:f>IF(A10="","",COUNTIF('가져오기'!B10:P10,"&lt;&gt;")/15)</x:f>
      </x:c>
      <x:c r="C10" s="26" t="str">
        <x:f>IF(A10="","",IF(AND(ISNUMBER(SEARCH("@",'가져오기'!D10)),ISNUMBER(SEARCH(".",'가져오기'!D10))),"통과","차단"))</x:f>
      </x:c>
      <x:c r="D10" s="26" t="str">
        <x:f>IF(A10="","",IF(LEN('가져오기'!E10)=2,"통과","차단"))</x:f>
      </x:c>
      <x:c r="E10" s="26" t="str">
        <x:f>IF(A10="","",IF(COUNTIF('가져오기'!D$2:D$101,'가져오기'!D10)&gt;1,"차단","통과"))</x:f>
      </x:c>
      <x:c r="F10" s="26" t="str">
        <x:f>IF(A10="","",IF(AND('가져오기'!K10="예",'가져오기'!L10="예"),"차단","통과"))</x:f>
      </x:c>
      <x:c r="G10" s="26" t="str">
        <x:f>IF(A10="","",IF('가져오기'!M10&lt;"2025-09-24","경고","통과"))</x:f>
      </x:c>
      <x:c r="H10" s="26" t="str">
        <x:f>IF(A10="","",COUNTIF(C10:F10,"차단")+COUNTIF(G10:G10,"경고"))</x:f>
      </x:c>
      <x:c r="I10" s="26" t="str">
        <x:f>IF(A10="","",IF(COUNTIF(C10:F10,"차단")&gt;0,"차단",IF(COUNTIF(G10:G10,"경고")&gt;0,"경고","통과")))</x:f>
      </x:c>
    </x:row>
    <x:row r="11">
      <x:c r="A11" s="17" t="str">
        <x:f>IF('가져오기'!A11="","",'가져오기'!A11)</x:f>
      </x:c>
      <x:c r="B11" s="25" t="str">
        <x:f>IF(A11="","",COUNTIF('가져오기'!B11:P11,"&lt;&gt;")/15)</x:f>
      </x:c>
      <x:c r="C11" s="26" t="str">
        <x:f>IF(A11="","",IF(AND(ISNUMBER(SEARCH("@",'가져오기'!D11)),ISNUMBER(SEARCH(".",'가져오기'!D11))),"통과","차단"))</x:f>
      </x:c>
      <x:c r="D11" s="26" t="str">
        <x:f>IF(A11="","",IF(LEN('가져오기'!E11)=2,"통과","차단"))</x:f>
      </x:c>
      <x:c r="E11" s="26" t="str">
        <x:f>IF(A11="","",IF(COUNTIF('가져오기'!D$2:D$101,'가져오기'!D11)&gt;1,"차단","통과"))</x:f>
      </x:c>
      <x:c r="F11" s="26" t="str">
        <x:f>IF(A11="","",IF(AND('가져오기'!K11="예",'가져오기'!L11="예"),"차단","통과"))</x:f>
      </x:c>
      <x:c r="G11" s="26" t="str">
        <x:f>IF(A11="","",IF('가져오기'!M11&lt;"2025-09-24","경고","통과"))</x:f>
      </x:c>
      <x:c r="H11" s="26" t="str">
        <x:f>IF(A11="","",COUNTIF(C11:F11,"차단")+COUNTIF(G11:G11,"경고"))</x:f>
      </x:c>
      <x:c r="I11" s="26" t="str">
        <x:f>IF(A11="","",IF(COUNTIF(C11:F11,"차단")&gt;0,"차단",IF(COUNTIF(G11:G11,"경고")&gt;0,"경고","통과")))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23.329999923706055" hidden="0" customWidth="1"/>
    <x:col min="3" max="3" width="12.220000267028809" hidden="0" customWidth="1"/>
    <x:col min="4" max="4" width="12.220000267028809" hidden="0" customWidth="1"/>
    <x:col min="5" max="5" width="16.670000076293945" hidden="0" customWidth="1"/>
  </x:cols>
  <x:sheetData>
    <x:row r="1" ht="22.5" customHeight="1">
      <x:c r="A1" s="23" t="str">
        <x:v>수신자 식별자</x:v>
      </x:c>
      <x:c r="B1" s="23" t="str">
        <x:v>전자우편</x:v>
      </x:c>
      <x:c r="C1" s="23" t="str">
        <x:v>중복 횟수</x:v>
      </x:c>
      <x:c r="D1" s="23" t="str">
        <x:v>판정</x:v>
      </x:c>
      <x:c r="E1" s="23" t="str">
        <x:v>데이터 담당자</x:v>
      </x:c>
    </x:row>
    <x:row r="2">
      <x:c r="A2" s="26" t="str">
        <x:f>IF('가져오기'!A2="","",'가져오기'!A2)</x:f>
        <x:v>R-1001</x:v>
      </x:c>
      <x:c r="B2" s="26" t="str">
        <x:f>IF(A2="","",'가져오기'!D2)</x:f>
        <x:v>avery@example.test</x:v>
      </x:c>
      <x:c r="C2" s="26" t="n">
        <x:f>IF(A2="","",COUNTIF('가져오기'!D$2:D$101,B2))</x:f>
        <x:v>1</x:v>
      </x:c>
      <x:c r="D2" s="26" t="str">
        <x:f>IF(A2="","",IF(C2&gt;1,"차단","통과"))</x:f>
        <x:v>통과</x:v>
      </x:c>
      <x:c r="E2" s="26" t="str">
        <x:f>IF(A2="","",'가져오기'!O2)</x:f>
        <x:v>People Ops</x:v>
      </x:c>
    </x:row>
    <x:row r="3">
      <x:c r="A3" s="26" t="str">
        <x:f>IF('가져오기'!A3="","",'가져오기'!A3)</x:f>
        <x:v>R-1002</x:v>
      </x:c>
      <x:c r="B3" s="26" t="str">
        <x:f>IF(A3="","",'가져오기'!D3)</x:f>
        <x:v>morgan@example.test</x:v>
      </x:c>
      <x:c r="C3" s="26" t="n">
        <x:f>IF(A3="","",COUNTIF('가져오기'!D$2:D$101,B3))</x:f>
        <x:v>2</x:v>
      </x:c>
      <x:c r="D3" s="26" t="str">
        <x:f>IF(A3="","",IF(C3&gt;1,"차단","통과"))</x:f>
        <x:v>차단</x:v>
      </x:c>
      <x:c r="E3" s="26" t="str">
        <x:f>IF(A3="","",'가져오기'!O3)</x:f>
        <x:v>People Ops</x:v>
      </x:c>
    </x:row>
    <x:row r="4">
      <x:c r="A4" s="26" t="str">
        <x:f>IF('가져오기'!A4="","",'가져오기'!A4)</x:f>
        <x:v>R-1003</x:v>
      </x:c>
      <x:c r="B4" s="26" t="str">
        <x:f>IF(A4="","",'가져오기'!D4)</x:f>
        <x:v>morgan@example.test</x:v>
      </x:c>
      <x:c r="C4" s="26" t="n">
        <x:f>IF(A4="","",COUNTIF('가져오기'!D$2:D$101,B4))</x:f>
        <x:v>2</x:v>
      </x:c>
      <x:c r="D4" s="26" t="str">
        <x:f>IF(A4="","",IF(C4&gt;1,"차단","통과"))</x:f>
        <x:v>차단</x:v>
      </x:c>
      <x:c r="E4" s="26" t="str">
        <x:f>IF(A4="","",'가져오기'!O4)</x:f>
        <x:v>Sales Ops</x:v>
      </x:c>
    </x:row>
    <x:row r="5">
      <x:c r="A5" s="26" t="str">
        <x:f>IF('가져오기'!A5="","",'가져오기'!A5)</x:f>
        <x:v>R-1004</x:v>
      </x:c>
      <x:c r="B5" s="26" t="str">
        <x:f>IF(A5="","",'가져오기'!D5)</x:f>
        <x:v>ren.example.test</x:v>
      </x:c>
      <x:c r="C5" s="26" t="n">
        <x:f>IF(A5="","",COUNTIF('가져오기'!D$2:D$101,B5))</x:f>
        <x:v>1</x:v>
      </x:c>
      <x:c r="D5" s="26" t="str">
        <x:f>IF(A5="","",IF(C5&gt;1,"차단","통과"))</x:f>
        <x:v>통과</x:v>
      </x:c>
      <x:c r="E5" s="26" t="str">
        <x:f>IF(A5="","",'가져오기'!O5)</x:f>
        <x:v>Privacy Ops</x:v>
      </x:c>
    </x:row>
    <x:row r="6">
      <x:c r="A6" s="26" t="str">
        <x:f>IF('가져오기'!A6="","",'가져오기'!A6)</x:f>
        <x:v>R-1005</x:v>
      </x:c>
      <x:c r="B6" s="26" t="str">
        <x:f>IF(A6="","",'가져오기'!D6)</x:f>
        <x:v>jiwoo@example.test</x:v>
      </x:c>
      <x:c r="C6" s="26" t="n">
        <x:f>IF(A6="","",COUNTIF('가져오기'!D$2:D$101,B6))</x:f>
        <x:v>1</x:v>
      </x:c>
      <x:c r="D6" s="26" t="str">
        <x:f>IF(A6="","",IF(C6&gt;1,"차단","통과"))</x:f>
        <x:v>통과</x:v>
      </x:c>
      <x:c r="E6" s="26" t="str">
        <x:f>IF(A6="","",'가져오기'!O6)</x:f>
        <x:v>Regional Ops</x:v>
      </x:c>
    </x:row>
    <x:row r="7">
      <x:c r="A7" s="26" t="str">
        <x:f>IF('가져오기'!A7="","",'가져오기'!A7)</x:f>
      </x:c>
      <x:c r="B7" s="26" t="str">
        <x:f>IF(A7="","",'가져오기'!D7)</x:f>
      </x:c>
      <x:c r="C7" s="26" t="str">
        <x:f>IF(A7="","",COUNTIF('가져오기'!D$2:D$101,B7))</x:f>
      </x:c>
      <x:c r="D7" s="26" t="str">
        <x:f>IF(A7="","",IF(C7&gt;1,"차단","통과"))</x:f>
      </x:c>
      <x:c r="E7" s="26" t="str">
        <x:f>IF(A7="","",'가져오기'!O7)</x:f>
      </x:c>
    </x:row>
    <x:row r="8">
      <x:c r="A8" s="26" t="str">
        <x:f>IF('가져오기'!A8="","",'가져오기'!A8)</x:f>
      </x:c>
      <x:c r="B8" s="26" t="str">
        <x:f>IF(A8="","",'가져오기'!D8)</x:f>
      </x:c>
      <x:c r="C8" s="26" t="str">
        <x:f>IF(A8="","",COUNTIF('가져오기'!D$2:D$101,B8))</x:f>
      </x:c>
      <x:c r="D8" s="26" t="str">
        <x:f>IF(A8="","",IF(C8&gt;1,"차단","통과"))</x:f>
      </x:c>
      <x:c r="E8" s="26" t="str">
        <x:f>IF(A8="","",'가져오기'!O8)</x:f>
      </x:c>
    </x:row>
    <x:row r="9">
      <x:c r="A9" s="26" t="str">
        <x:f>IF('가져오기'!A9="","",'가져오기'!A9)</x:f>
      </x:c>
      <x:c r="B9" s="26" t="str">
        <x:f>IF(A9="","",'가져오기'!D9)</x:f>
      </x:c>
      <x:c r="C9" s="26" t="str">
        <x:f>IF(A9="","",COUNTIF('가져오기'!D$2:D$101,B9))</x:f>
      </x:c>
      <x:c r="D9" s="26" t="str">
        <x:f>IF(A9="","",IF(C9&gt;1,"차단","통과"))</x:f>
      </x:c>
      <x:c r="E9" s="26" t="str">
        <x:f>IF(A9="","",'가져오기'!O9)</x:f>
      </x:c>
    </x:row>
    <x:row r="10">
      <x:c r="A10" s="26" t="str">
        <x:f>IF('가져오기'!A10="","",'가져오기'!A10)</x:f>
      </x:c>
      <x:c r="B10" s="26" t="str">
        <x:f>IF(A10="","",'가져오기'!D10)</x:f>
      </x:c>
      <x:c r="C10" s="26" t="str">
        <x:f>IF(A10="","",COUNTIF('가져오기'!D$2:D$101,B10))</x:f>
      </x:c>
      <x:c r="D10" s="26" t="str">
        <x:f>IF(A10="","",IF(C10&gt;1,"차단","통과"))</x:f>
      </x:c>
      <x:c r="E10" s="26" t="str">
        <x:f>IF(A10="","",'가져오기'!O10)</x:f>
      </x:c>
    </x:row>
    <x:row r="11">
      <x:c r="A11" s="26" t="str">
        <x:f>IF('가져오기'!A11="","",'가져오기'!A11)</x:f>
      </x:c>
      <x:c r="B11" s="26" t="str">
        <x:f>IF(A11="","",'가져오기'!D11)</x:f>
      </x:c>
      <x:c r="C11" s="26" t="str">
        <x:f>IF(A11="","",COUNTIF('가져오기'!D$2:D$101,B11))</x:f>
      </x:c>
      <x:c r="D11" s="26" t="str">
        <x:f>IF(A11="","",IF(C11&gt;1,"차단","통과"))</x:f>
      </x:c>
      <x:c r="E11" s="26" t="str">
        <x:f>IF(A11="","",'가져오기'!O11)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0.5600004196167" hidden="0" customWidth="1"/>
    <x:col min="3" max="3" width="25.559999465942383" hidden="0" customWidth="1"/>
    <x:col min="4" max="4" width="14.4399995803833" hidden="0" customWidth="1"/>
    <x:col min="5" max="5" width="12.220000267028809" hidden="0" customWidth="1"/>
    <x:col min="6" max="6" width="13.329999923706055" hidden="0" customWidth="1"/>
    <x:col min="7" max="7" width="12.220000267028809" hidden="0" customWidth="1"/>
  </x:cols>
  <x:sheetData>
    <x:row r="1" ht="22.5" customHeight="1">
      <x:c r="A1" s="23" t="str">
        <x:v>수신자 식별자</x:v>
      </x:c>
      <x:c r="B1" s="23" t="str">
        <x:v>국가 코드</x:v>
      </x:c>
      <x:c r="C1" s="23" t="str">
        <x:v>주소 첫 줄</x:v>
      </x:c>
      <x:c r="D1" s="23" t="str">
        <x:v>도시</x:v>
      </x:c>
      <x:c r="E1" s="23" t="str">
        <x:v>우편번호</x:v>
      </x:c>
      <x:c r="F1" s="23" t="str">
        <x:v>필수 필드 수</x:v>
      </x:c>
      <x:c r="G1" s="23" t="str">
        <x:v>판정</x:v>
      </x:c>
    </x:row>
    <x:row r="2">
      <x:c r="A2" s="26" t="str">
        <x:f>IF('가져오기'!A2="","",'가져오기'!A2)</x:f>
        <x:v>R-1001</x:v>
      </x:c>
      <x:c r="B2" s="26" t="str">
        <x:f>IF(A2="","",'가져오기'!E2)</x:f>
        <x:v>US</x:v>
      </x:c>
      <x:c r="C2" s="26" t="str">
        <x:f>IF(A2="","",'가져오기'!F2)</x:f>
        <x:v>18 Market St</x:v>
      </x:c>
      <x:c r="D2" s="26" t="str">
        <x:f>IF(A2="","",'가져오기'!G2)</x:f>
        <x:v>Boston</x:v>
      </x:c>
      <x:c r="E2" s="26" t="str">
        <x:f>IF(A2="","",'가져오기'!I2)</x:f>
        <x:v>02110</x:v>
      </x:c>
      <x:c r="F2" s="26" t="n">
        <x:f>IF(A2="","",COUNTIF(B2:E2,"&lt;&gt;"))</x:f>
        <x:v>4</x:v>
      </x:c>
      <x:c r="G2" s="26" t="str">
        <x:f>IF(A2="","",IF(F2&lt;4,"차단","통과"))</x:f>
        <x:v>통과</x:v>
      </x:c>
    </x:row>
    <x:row r="3">
      <x:c r="A3" s="26" t="str">
        <x:f>IF('가져오기'!A3="","",'가져오기'!A3)</x:f>
        <x:v>R-1002</x:v>
      </x:c>
      <x:c r="B3" s="26" t="str">
        <x:f>IF(A3="","",'가져오기'!E3)</x:f>
        <x:v>TW</x:v>
      </x:c>
      <x:c r="C3" s="26" t="str">
        <x:f>IF(A3="","",'가져오기'!F3)</x:f>
        <x:v>忠孝東路一段1號</x:v>
      </x:c>
      <x:c r="D3" s="26" t="str">
        <x:f>IF(A3="","",'가져오기'!G3)</x:f>
        <x:v>臺北市</x:v>
      </x:c>
      <x:c r="E3" s="26" t="str">
        <x:f>IF(A3="","",'가져오기'!I3)</x:f>
        <x:v>100</x:v>
      </x:c>
      <x:c r="F3" s="26" t="n">
        <x:f>IF(A3="","",COUNTIF(B3:E3,"&lt;&gt;"))</x:f>
        <x:v>4</x:v>
      </x:c>
      <x:c r="G3" s="26" t="str">
        <x:f>IF(A3="","",IF(F3&lt;4,"차단","통과"))</x:f>
        <x:v>통과</x:v>
      </x:c>
    </x:row>
    <x:row r="4">
      <x:c r="A4" s="26" t="str">
        <x:f>IF('가져오기'!A4="","",'가져오기'!A4)</x:f>
        <x:v>R-1003</x:v>
      </x:c>
      <x:c r="B4" s="26" t="str">
        <x:f>IF(A4="","",'가져오기'!E4)</x:f>
      </x:c>
      <x:c r="C4" s="26" t="str">
        <x:f>IF(A4="","",'가져오기'!F4)</x:f>
      </x:c>
      <x:c r="D4" s="26" t="str">
        <x:f>IF(A4="","",'가져오기'!G4)</x:f>
      </x:c>
      <x:c r="E4" s="26" t="str">
        <x:f>IF(A4="","",'가져오기'!I4)</x:f>
      </x:c>
      <x:c r="F4" s="26" t="n">
        <x:f>IF(A4="","",COUNTIF(B4:E4,"&lt;&gt;"))</x:f>
        <x:v>4</x:v>
      </x:c>
      <x:c r="G4" s="26" t="str">
        <x:f>IF(A4="","",IF(F4&lt;4,"차단","통과"))</x:f>
        <x:v>통과</x:v>
      </x:c>
    </x:row>
    <x:row r="5">
      <x:c r="A5" s="26" t="str">
        <x:f>IF('가져오기'!A5="","",'가져오기'!A5)</x:f>
        <x:v>R-1004</x:v>
      </x:c>
      <x:c r="B5" s="26" t="str">
        <x:f>IF(A5="","",'가져오기'!E5)</x:f>
        <x:v>JP</x:v>
      </x:c>
      <x:c r="C5" s="26" t="str">
        <x:f>IF(A5="","",'가져오기'!F5)</x:f>
        <x:v>丸の内一丁目</x:v>
      </x:c>
      <x:c r="D5" s="26" t="str">
        <x:f>IF(A5="","",'가져오기'!G5)</x:f>
        <x:v>千代田区</x:v>
      </x:c>
      <x:c r="E5" s="26" t="str">
        <x:f>IF(A5="","",'가져오기'!I5)</x:f>
        <x:v>100-0005</x:v>
      </x:c>
      <x:c r="F5" s="26" t="n">
        <x:f>IF(A5="","",COUNTIF(B5:E5,"&lt;&gt;"))</x:f>
        <x:v>4</x:v>
      </x:c>
      <x:c r="G5" s="26" t="str">
        <x:f>IF(A5="","",IF(F5&lt;4,"차단","통과"))</x:f>
        <x:v>통과</x:v>
      </x:c>
    </x:row>
    <x:row r="6">
      <x:c r="A6" s="26" t="str">
        <x:f>IF('가져오기'!A6="","",'가져오기'!A6)</x:f>
        <x:v>R-1005</x:v>
      </x:c>
      <x:c r="B6" s="26" t="str">
        <x:f>IF(A6="","",'가져오기'!E6)</x:f>
        <x:v>KR</x:v>
      </x:c>
      <x:c r="C6" s="26" t="str">
        <x:f>IF(A6="","",'가져오기'!F6)</x:f>
        <x:v>세종대로 110</x:v>
      </x:c>
      <x:c r="D6" s="26" t="str">
        <x:f>IF(A6="","",'가져오기'!G6)</x:f>
        <x:v>서울특별시</x:v>
      </x:c>
      <x:c r="E6" s="26" t="str">
        <x:f>IF(A6="","",'가져오기'!I6)</x:f>
        <x:v>04524</x:v>
      </x:c>
      <x:c r="F6" s="26" t="n">
        <x:f>IF(A6="","",COUNTIF(B6:E6,"&lt;&gt;"))</x:f>
        <x:v>4</x:v>
      </x:c>
      <x:c r="G6" s="26" t="str">
        <x:f>IF(A6="","",IF(F6&lt;4,"차단","통과"))</x:f>
        <x:v>통과</x:v>
      </x:c>
    </x:row>
    <x:row r="7">
      <x:c r="A7" s="26" t="str">
        <x:f>IF('가져오기'!A7="","",'가져오기'!A7)</x:f>
      </x:c>
      <x:c r="B7" s="26" t="str">
        <x:f>IF(A7="","",'가져오기'!E7)</x:f>
      </x:c>
      <x:c r="C7" s="26" t="str">
        <x:f>IF(A7="","",'가져오기'!F7)</x:f>
      </x:c>
      <x:c r="D7" s="26" t="str">
        <x:f>IF(A7="","",'가져오기'!G7)</x:f>
      </x:c>
      <x:c r="E7" s="26" t="str">
        <x:f>IF(A7="","",'가져오기'!I7)</x:f>
      </x:c>
      <x:c r="F7" s="26" t="str">
        <x:f>IF(A7="","",COUNTIF(B7:E7,"&lt;&gt;"))</x:f>
      </x:c>
      <x:c r="G7" s="26" t="str">
        <x:f>IF(A7="","",IF(F7&lt;4,"차단","통과"))</x:f>
      </x:c>
    </x:row>
    <x:row r="8">
      <x:c r="A8" s="26" t="str">
        <x:f>IF('가져오기'!A8="","",'가져오기'!A8)</x:f>
      </x:c>
      <x:c r="B8" s="26" t="str">
        <x:f>IF(A8="","",'가져오기'!E8)</x:f>
      </x:c>
      <x:c r="C8" s="26" t="str">
        <x:f>IF(A8="","",'가져오기'!F8)</x:f>
      </x:c>
      <x:c r="D8" s="26" t="str">
        <x:f>IF(A8="","",'가져오기'!G8)</x:f>
      </x:c>
      <x:c r="E8" s="26" t="str">
        <x:f>IF(A8="","",'가져오기'!I8)</x:f>
      </x:c>
      <x:c r="F8" s="26" t="str">
        <x:f>IF(A8="","",COUNTIF(B8:E8,"&lt;&gt;"))</x:f>
      </x:c>
      <x:c r="G8" s="26" t="str">
        <x:f>IF(A8="","",IF(F8&lt;4,"차단","통과"))</x:f>
      </x:c>
    </x:row>
    <x:row r="9">
      <x:c r="A9" s="26" t="str">
        <x:f>IF('가져오기'!A9="","",'가져오기'!A9)</x:f>
      </x:c>
      <x:c r="B9" s="26" t="str">
        <x:f>IF(A9="","",'가져오기'!E9)</x:f>
      </x:c>
      <x:c r="C9" s="26" t="str">
        <x:f>IF(A9="","",'가져오기'!F9)</x:f>
      </x:c>
      <x:c r="D9" s="26" t="str">
        <x:f>IF(A9="","",'가져오기'!G9)</x:f>
      </x:c>
      <x:c r="E9" s="26" t="str">
        <x:f>IF(A9="","",'가져오기'!I9)</x:f>
      </x:c>
      <x:c r="F9" s="26" t="str">
        <x:f>IF(A9="","",COUNTIF(B9:E9,"&lt;&gt;"))</x:f>
      </x:c>
      <x:c r="G9" s="26" t="str">
        <x:f>IF(A9="","",IF(F9&lt;4,"차단","통과"))</x:f>
      </x:c>
    </x:row>
    <x:row r="10">
      <x:c r="A10" s="26" t="str">
        <x:f>IF('가져오기'!A10="","",'가져오기'!A10)</x:f>
      </x:c>
      <x:c r="B10" s="26" t="str">
        <x:f>IF(A10="","",'가져오기'!E10)</x:f>
      </x:c>
      <x:c r="C10" s="26" t="str">
        <x:f>IF(A10="","",'가져오기'!F10)</x:f>
      </x:c>
      <x:c r="D10" s="26" t="str">
        <x:f>IF(A10="","",'가져오기'!G10)</x:f>
      </x:c>
      <x:c r="E10" s="26" t="str">
        <x:f>IF(A10="","",'가져오기'!I10)</x:f>
      </x:c>
      <x:c r="F10" s="26" t="str">
        <x:f>IF(A10="","",COUNTIF(B10:E10,"&lt;&gt;"))</x:f>
      </x:c>
      <x:c r="G10" s="26" t="str">
        <x:f>IF(A10="","",IF(F10&lt;4,"차단","통과"))</x:f>
      </x:c>
    </x:row>
    <x:row r="11">
      <x:c r="A11" s="26" t="str">
        <x:f>IF('가져오기'!A11="","",'가져오기'!A11)</x:f>
      </x:c>
      <x:c r="B11" s="26" t="str">
        <x:f>IF(A11="","",'가져오기'!E11)</x:f>
      </x:c>
      <x:c r="C11" s="26" t="str">
        <x:f>IF(A11="","",'가져오기'!F11)</x:f>
      </x:c>
      <x:c r="D11" s="26" t="str">
        <x:f>IF(A11="","",'가져오기'!G11)</x:f>
      </x:c>
      <x:c r="E11" s="26" t="str">
        <x:f>IF(A11="","",'가져오기'!I11)</x:f>
      </x:c>
      <x:c r="F11" s="26" t="str">
        <x:f>IF(A11="","",COUNTIF(B11:E11,"&lt;&gt;"))</x:f>
      </x:c>
      <x:c r="G11" s="26" t="str">
        <x:f>IF(A11="","",IF(F11&lt;4,"차단","통과"))</x:f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1.109999656677246" hidden="0" customWidth="1"/>
    <x:col min="3" max="3" width="11.109999656677246" hidden="0" customWidth="1"/>
    <x:col min="4" max="4" width="13.329999923706055" hidden="0" customWidth="1"/>
    <x:col min="5" max="5" width="15.5600004196167" hidden="0" customWidth="1"/>
    <x:col min="6" max="6" width="12.220000267028809" hidden="0" customWidth="1"/>
  </x:cols>
  <x:sheetData>
    <x:row r="1" ht="22.5" customHeight="1">
      <x:c r="A1" s="23" t="str">
        <x:v>수신자 식별자</x:v>
      </x:c>
      <x:c r="B1" s="23" t="str">
        <x:v>동의 있음</x:v>
      </x:c>
      <x:c r="C1" s="23" t="str">
        <x:v>발송 제외</x:v>
      </x:c>
      <x:c r="D1" s="23" t="str">
        <x:v>최근 확인일</x:v>
      </x:c>
      <x:c r="E1" s="23" t="str">
        <x:v>충돌 또는 기한 초과</x:v>
      </x:c>
      <x:c r="F1" s="23" t="str">
        <x:v>판정</x:v>
      </x:c>
    </x:row>
    <x:row r="2">
      <x:c r="A2" s="26" t="str">
        <x:f>IF('가져오기'!A2="","",'가져오기'!A2)</x:f>
        <x:v>R-1001</x:v>
      </x:c>
      <x:c r="B2" s="26" t="str">
        <x:f>IF(A2="","",'가져오기'!K2)</x:f>
        <x:v>예</x:v>
      </x:c>
      <x:c r="C2" s="26" t="str">
        <x:f>IF(A2="","",'가져오기'!L2)</x:f>
        <x:v>아니요</x:v>
      </x:c>
      <x:c r="D2" s="26" t="str">
        <x:f>IF(A2="","",'가져오기'!M2)</x:f>
        <x:v>2026-08-15</x:v>
      </x:c>
      <x:c r="E2" s="26" t="str">
        <x:f>IF(A2="","",IF(AND(B2="예",C2="예"),"차단",IF(D2&lt;"2025-09-24","경고","통과")))</x:f>
        <x:v>통과</x:v>
      </x:c>
      <x:c r="F2" s="26" t="str">
        <x:f>IF(A2="","",E2)</x:f>
        <x:v>통과</x:v>
      </x:c>
    </x:row>
    <x:row r="3">
      <x:c r="A3" s="26" t="str">
        <x:f>IF('가져오기'!A3="","",'가져오기'!A3)</x:f>
        <x:v>R-1002</x:v>
      </x:c>
      <x:c r="B3" s="26" t="str">
        <x:f>IF(A3="","",'가져오기'!K3)</x:f>
        <x:v>예</x:v>
      </x:c>
      <x:c r="C3" s="26" t="str">
        <x:f>IF(A3="","",'가져오기'!L3)</x:f>
        <x:v>아니요</x:v>
      </x:c>
      <x:c r="D3" s="26" t="str">
        <x:f>IF(A3="","",'가져오기'!M3)</x:f>
        <x:v>2026-04-10</x:v>
      </x:c>
      <x:c r="E3" s="26" t="str">
        <x:f>IF(A3="","",IF(AND(B3="예",C3="예"),"차단",IF(D3&lt;"2025-09-24","경고","통과")))</x:f>
        <x:v>통과</x:v>
      </x:c>
      <x:c r="F3" s="26" t="str">
        <x:f>IF(A3="","",E3)</x:f>
        <x:v>통과</x:v>
      </x:c>
    </x:row>
    <x:row r="4">
      <x:c r="A4" s="26" t="str">
        <x:f>IF('가져오기'!A4="","",'가져오기'!A4)</x:f>
        <x:v>R-1003</x:v>
      </x:c>
      <x:c r="B4" s="26" t="str">
        <x:f>IF(A4="","",'가져오기'!K4)</x:f>
        <x:v>예</x:v>
      </x:c>
      <x:c r="C4" s="26" t="str">
        <x:f>IF(A4="","",'가져오기'!L4)</x:f>
        <x:v>아니요</x:v>
      </x:c>
      <x:c r="D4" s="26" t="str">
        <x:f>IF(A4="","",'가져오기'!M4)</x:f>
        <x:v>2025-01-10</x:v>
      </x:c>
      <x:c r="E4" s="26" t="str">
        <x:f>IF(A4="","",IF(AND(B4="예",C4="예"),"차단",IF(D4&lt;"2025-09-24","경고","통과")))</x:f>
        <x:v>경고</x:v>
      </x:c>
      <x:c r="F4" s="26" t="str">
        <x:f>IF(A4="","",E4)</x:f>
        <x:v>경고</x:v>
      </x:c>
    </x:row>
    <x:row r="5">
      <x:c r="A5" s="26" t="str">
        <x:f>IF('가져오기'!A5="","",'가져오기'!A5)</x:f>
        <x:v>R-1004</x:v>
      </x:c>
      <x:c r="B5" s="26" t="str">
        <x:f>IF(A5="","",'가져오기'!K5)</x:f>
        <x:v>예</x:v>
      </x:c>
      <x:c r="C5" s="26" t="str">
        <x:f>IF(A5="","",'가져오기'!L5)</x:f>
        <x:v>아니요</x:v>
      </x:c>
      <x:c r="D5" s="26" t="str">
        <x:f>IF(A5="","",'가져오기'!M5)</x:f>
        <x:v>2026-09-01</x:v>
      </x:c>
      <x:c r="E5" s="26" t="str">
        <x:f>IF(A5="","",IF(AND(B5="예",C5="예"),"차단",IF(D5&lt;"2025-09-24","경고","통과")))</x:f>
        <x:v>통과</x:v>
      </x:c>
      <x:c r="F5" s="26" t="str">
        <x:f>IF(A5="","",E5)</x:f>
        <x:v>통과</x:v>
      </x:c>
    </x:row>
    <x:row r="6">
      <x:c r="A6" s="26" t="str">
        <x:f>IF('가져오기'!A6="","",'가져오기'!A6)</x:f>
        <x:v>R-1005</x:v>
      </x:c>
      <x:c r="B6" s="26" t="str">
        <x:f>IF(A6="","",'가져오기'!K6)</x:f>
        <x:v>예</x:v>
      </x:c>
      <x:c r="C6" s="26" t="str">
        <x:f>IF(A6="","",'가져오기'!L6)</x:f>
        <x:v>아니요</x:v>
      </x:c>
      <x:c r="D6" s="26" t="str">
        <x:f>IF(A6="","",'가져오기'!M6)</x:f>
        <x:v>2024-06-30</x:v>
      </x:c>
      <x:c r="E6" s="26" t="str">
        <x:f>IF(A6="","",IF(AND(B6="예",C6="예"),"차단",IF(D6&lt;"2025-09-24","경고","통과")))</x:f>
        <x:v>경고</x:v>
      </x:c>
      <x:c r="F6" s="26" t="str">
        <x:f>IF(A6="","",E6)</x:f>
        <x:v>경고</x:v>
      </x:c>
    </x:row>
    <x:row r="7">
      <x:c r="A7" s="26" t="str">
        <x:f>IF('가져오기'!A7="","",'가져오기'!A7)</x:f>
      </x:c>
      <x:c r="B7" s="26" t="str">
        <x:f>IF(A7="","",'가져오기'!K7)</x:f>
      </x:c>
      <x:c r="C7" s="26" t="str">
        <x:f>IF(A7="","",'가져오기'!L7)</x:f>
      </x:c>
      <x:c r="D7" s="26" t="str">
        <x:f>IF(A7="","",'가져오기'!M7)</x:f>
      </x:c>
      <x:c r="E7" s="26" t="str">
        <x:f>IF(A7="","",IF(AND(B7="예",C7="예"),"차단",IF(D7&lt;"2025-09-24","경고","통과")))</x:f>
      </x:c>
      <x:c r="F7" s="26" t="str">
        <x:f>IF(A7="","",E7)</x:f>
      </x:c>
    </x:row>
    <x:row r="8">
      <x:c r="A8" s="26" t="str">
        <x:f>IF('가져오기'!A8="","",'가져오기'!A8)</x:f>
      </x:c>
      <x:c r="B8" s="26" t="str">
        <x:f>IF(A8="","",'가져오기'!K8)</x:f>
      </x:c>
      <x:c r="C8" s="26" t="str">
        <x:f>IF(A8="","",'가져오기'!L8)</x:f>
      </x:c>
      <x:c r="D8" s="26" t="str">
        <x:f>IF(A8="","",'가져오기'!M8)</x:f>
      </x:c>
      <x:c r="E8" s="26" t="str">
        <x:f>IF(A8="","",IF(AND(B8="예",C8="예"),"차단",IF(D8&lt;"2025-09-24","경고","통과")))</x:f>
      </x:c>
      <x:c r="F8" s="26" t="str">
        <x:f>IF(A8="","",E8)</x:f>
      </x:c>
    </x:row>
    <x:row r="9">
      <x:c r="A9" s="26" t="str">
        <x:f>IF('가져오기'!A9="","",'가져오기'!A9)</x:f>
      </x:c>
      <x:c r="B9" s="26" t="str">
        <x:f>IF(A9="","",'가져오기'!K9)</x:f>
      </x:c>
      <x:c r="C9" s="26" t="str">
        <x:f>IF(A9="","",'가져오기'!L9)</x:f>
      </x:c>
      <x:c r="D9" s="26" t="str">
        <x:f>IF(A9="","",'가져오기'!M9)</x:f>
      </x:c>
      <x:c r="E9" s="26" t="str">
        <x:f>IF(A9="","",IF(AND(B9="예",C9="예"),"차단",IF(D9&lt;"2025-09-24","경고","통과")))</x:f>
      </x:c>
      <x:c r="F9" s="26" t="str">
        <x:f>IF(A9="","",E9)</x:f>
      </x:c>
    </x:row>
    <x:row r="10">
      <x:c r="A10" s="26" t="str">
        <x:f>IF('가져오기'!A10="","",'가져오기'!A10)</x:f>
      </x:c>
      <x:c r="B10" s="26" t="str">
        <x:f>IF(A10="","",'가져오기'!K10)</x:f>
      </x:c>
      <x:c r="C10" s="26" t="str">
        <x:f>IF(A10="","",'가져오기'!L10)</x:f>
      </x:c>
      <x:c r="D10" s="26" t="str">
        <x:f>IF(A10="","",'가져오기'!M10)</x:f>
      </x:c>
      <x:c r="E10" s="26" t="str">
        <x:f>IF(A10="","",IF(AND(B10="예",C10="예"),"차단",IF(D10&lt;"2025-09-24","경고","통과")))</x:f>
      </x:c>
      <x:c r="F10" s="26" t="str">
        <x:f>IF(A10="","",E10)</x:f>
      </x:c>
    </x:row>
    <x:row r="11">
      <x:c r="A11" s="26" t="str">
        <x:f>IF('가져오기'!A11="","",'가져오기'!A11)</x:f>
      </x:c>
      <x:c r="B11" s="26" t="str">
        <x:f>IF(A11="","",'가져오기'!K11)</x:f>
      </x:c>
      <x:c r="C11" s="26" t="str">
        <x:f>IF(A11="","",'가져오기'!L11)</x:f>
      </x:c>
      <x:c r="D11" s="26" t="str">
        <x:f>IF(A11="","",'가져오기'!M11)</x:f>
      </x:c>
      <x:c r="E11" s="26" t="str">
        <x:f>IF(A11="","",IF(AND(B11="예",C11="예"),"차단",IF(D11&lt;"2025-09-24","경고","통과")))</x:f>
      </x:c>
      <x:c r="F11" s="26" t="str">
        <x:f>IF(A11="","",E11)</x:f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26.670000076293945" hidden="0" customWidth="1"/>
    <x:col min="3" max="3" width="11.109999656677246" hidden="0" customWidth="1"/>
    <x:col min="4" max="4" width="15.5600004196167" hidden="0" customWidth="1"/>
    <x:col min="5" max="5" width="26.670000076293945" hidden="0" customWidth="1"/>
    <x:col min="6" max="6" width="20" hidden="0" customWidth="1"/>
    <x:col min="7" max="7" width="12.220000267028809" hidden="0" customWidth="1"/>
  </x:cols>
  <x:sheetData>
    <x:row r="1" ht="22.5" customHeight="1">
      <x:c r="A1" s="23" t="str">
        <x:v>수신자 식별자</x:v>
      </x:c>
      <x:c r="B1" s="23" t="str">
        <x:v>문제</x:v>
      </x:c>
      <x:c r="C1" s="23" t="str">
        <x:v>심각도</x:v>
      </x:c>
      <x:c r="D1" s="23" t="str">
        <x:v>데이터 담당자</x:v>
      </x:c>
      <x:c r="E1" s="23" t="str">
        <x:v>원천 수정</x:v>
      </x:c>
      <x:c r="F1" s="23" t="str">
        <x:v>증거 링크</x:v>
      </x:c>
      <x:c r="G1" s="23" t="str">
        <x:v>상태</x:v>
      </x:c>
    </x:row>
    <x:row r="2">
      <x:c r="A2" s="26"/>
      <x:c r="B2" s="26"/>
      <x:c r="C2" s="26"/>
      <x:c r="D2" s="26"/>
      <x:c r="E2" s="26"/>
      <x:c r="F2" s="26"/>
      <x:c r="G2" s="26"/>
    </x:row>
    <x:row r="3">
      <x:c r="A3" s="26"/>
      <x:c r="B3" s="26"/>
      <x:c r="C3" s="26"/>
      <x:c r="D3" s="26"/>
      <x:c r="E3" s="26"/>
      <x:c r="F3" s="26"/>
      <x:c r="G3" s="26"/>
    </x:row>
    <x:row r="4">
      <x:c r="A4" s="26"/>
      <x:c r="B4" s="26"/>
      <x:c r="C4" s="26"/>
      <x:c r="D4" s="26"/>
      <x:c r="E4" s="26"/>
      <x:c r="F4" s="26"/>
      <x:c r="G4" s="26"/>
    </x:row>
    <x:row r="5">
      <x:c r="A5" s="26"/>
      <x:c r="B5" s="26"/>
      <x:c r="C5" s="26"/>
      <x:c r="D5" s="26"/>
      <x:c r="E5" s="26"/>
      <x:c r="F5" s="26"/>
      <x:c r="G5" s="26"/>
    </x:row>
    <x:row r="6">
      <x:c r="A6" s="26"/>
      <x:c r="B6" s="26"/>
      <x:c r="C6" s="26"/>
      <x:c r="D6" s="26"/>
      <x:c r="E6" s="26"/>
      <x:c r="F6" s="26"/>
      <x:c r="G6" s="26"/>
    </x:row>
    <x:row r="7">
      <x:c r="A7" s="26"/>
      <x:c r="B7" s="26"/>
      <x:c r="C7" s="26"/>
      <x:c r="D7" s="26"/>
      <x:c r="E7" s="26"/>
      <x:c r="F7" s="26"/>
      <x:c r="G7" s="26"/>
    </x:row>
    <x:row r="8">
      <x:c r="A8" s="26"/>
      <x:c r="B8" s="26"/>
      <x:c r="C8" s="26"/>
      <x:c r="D8" s="26"/>
      <x:c r="E8" s="26"/>
      <x:c r="F8" s="26"/>
      <x:c r="G8" s="26"/>
    </x:row>
    <x:row r="9">
      <x:c r="A9" s="26"/>
      <x:c r="B9" s="26"/>
      <x:c r="C9" s="26"/>
      <x:c r="D9" s="26"/>
      <x:c r="E9" s="26"/>
      <x:c r="F9" s="26"/>
      <x:c r="G9" s="26"/>
    </x:row>
    <x:row r="10">
      <x:c r="A10" s="26"/>
      <x:c r="B10" s="26"/>
      <x:c r="C10" s="26"/>
      <x:c r="D10" s="26"/>
      <x:c r="E10" s="26"/>
      <x:c r="F10" s="26"/>
      <x:c r="G10" s="26"/>
    </x:row>
    <x:row r="11">
      <x:c r="A11" s="26"/>
      <x:c r="B11" s="26"/>
      <x:c r="C11" s="26"/>
      <x:c r="D11" s="26"/>
      <x:c r="E11" s="26"/>
      <x:c r="F11" s="26"/>
      <x:c r="G11" s="26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.889999389648438" hidden="0" customWidth="1"/>
    <x:col min="2" max="2" width="36.66999816894531" hidden="0" customWidth="1"/>
    <x:col min="3" max="3" width="12.220000267028809" hidden="0" customWidth="1"/>
    <x:col min="4" max="4" width="12.220000267028809" hidden="0" customWidth="1"/>
  </x:cols>
  <x:sheetData>
    <x:row r="1" ht="28.5" customHeight="1">
      <x:c r="A1" s="15" t="str">
        <x:v>수신자 데이터 품질 감사 워크북 2026</x:v>
      </x:c>
      <x:c r="B1" s="15"/>
      <x:c r="C1" s="15"/>
      <x:c r="D1" s="15"/>
    </x:row>
    <x:row r="2">
      <x:c r="A2" s="17"/>
      <x:c r="B2" s="17"/>
      <x:c r="C2" s="17"/>
      <x:c r="D2" s="17"/>
    </x:row>
    <x:row r="3" ht="22.5" customHeight="1">
      <x:c r="A3" s="23" t="str">
        <x:v>지표</x:v>
      </x:c>
      <x:c r="B3" s="23" t="str">
        <x:v>값</x:v>
      </x:c>
      <x:c r="C3" s="17"/>
      <x:c r="D3" s="17"/>
    </x:row>
    <x:row r="4">
      <x:c r="A4" s="17" t="str">
        <x:v>가져온 건수</x:v>
      </x:c>
      <x:c r="B4" s="30" t="n">
        <x:f>COUNTIF('가져오기'!A2:A101,"&lt;&gt;")</x:f>
        <x:v>5</x:v>
      </x:c>
      <x:c r="C4" s="17"/>
      <x:c r="D4" s="17"/>
    </x:row>
    <x:row r="5">
      <x:c r="A5" s="17" t="str">
        <x:v>차단 건수</x:v>
      </x:c>
      <x:c r="B5" s="30" t="n">
        <x:f>COUNTIF('검증 결과'!I2:I101,"차단")</x:f>
        <x:v>3</x:v>
      </x:c>
      <x:c r="C5" s="17"/>
      <x:c r="D5" s="17"/>
    </x:row>
    <x:row r="6">
      <x:c r="A6" s="17" t="str">
        <x:v>경고 건수</x:v>
      </x:c>
      <x:c r="B6" s="30" t="n">
        <x:f>COUNTIF('검증 결과'!I2:I101,"경고")</x:f>
        <x:v>1</x:v>
      </x:c>
      <x:c r="C6" s="17"/>
      <x:c r="D6" s="17"/>
    </x:row>
    <x:row r="7">
      <x:c r="A7" s="17" t="str">
        <x:v>통과 건수</x:v>
      </x:c>
      <x:c r="B7" s="30" t="n">
        <x:f>COUNTIF('검증 결과'!I2:I101,"통과")</x:f>
        <x:v>1</x:v>
      </x:c>
      <x:c r="C7" s="17"/>
      <x:c r="D7" s="17"/>
    </x:row>
    <x:row r="8">
      <x:c r="A8" s="17" t="str">
        <x:v>준비도 점수</x:v>
      </x:c>
      <x:c r="B8" s="31" t="n">
        <x:f>IF(B4=0,0,(B7+0.5*B6)/B4)</x:f>
        <x:v>0.3</x:v>
      </x:c>
      <x:c r="C8" s="17"/>
      <x:c r="D8" s="17"/>
    </x:row>
    <x:row r="9">
      <x:c r="A9" s="17" t="str">
        <x:v>발송 판정</x:v>
      </x:c>
      <x:c r="B9" s="30" t="str">
        <x:f>IF(B5&gt;0,"차단",IF(B6&gt;0,"경고","통과"))</x:f>
        <x:v>차단</x:v>
      </x:c>
      <x:c r="C9" s="17"/>
      <x:c r="D9" s="17"/>
    </x:row>
    <x:row r="10">
      <x:c r="A10" s="17" t="str">
        <x:v>인수 조건</x:v>
      </x:c>
      <x:c r="B10" s="17" t="str">
        <x:v>차단 없음, 경고 담당자 지정, 원천 수정 증거 확보</x:v>
      </x:c>
      <x:c r="C10" s="17"/>
      <x:c r="D10" s="17"/>
    </x:row>
  </x:sheetData>
  <x:mergeCells>
    <x:mergeCell ref="A1:D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.109999656677246" hidden="0" customWidth="1"/>
    <x:col min="2" max="2" width="13.329999923706055" hidden="0" customWidth="1"/>
    <x:col min="3" max="3" width="33.33000183105469" hidden="0" customWidth="1"/>
    <x:col min="4" max="4" width="20" hidden="0" customWidth="1"/>
  </x:cols>
  <x:sheetData>
    <x:row r="1" ht="22.5" customHeight="1">
      <x:c r="A1" s="23" t="str">
        <x:v>버전</x:v>
      </x:c>
      <x:c r="B1" s="23" t="str">
        <x:v>날짜</x:v>
      </x:c>
      <x:c r="C1" s="23" t="str">
        <x:v>변경 내용</x:v>
      </x:c>
      <x:c r="D1" s="23" t="str">
        <x:v>담당자</x:v>
      </x:c>
    </x:row>
    <x:row r="2">
      <x:c r="A2" s="17" t="str">
        <x:v>2026.09</x:v>
      </x:c>
      <x:c r="B2" s="17" t="str">
        <x:v>2026-09-24</x:v>
      </x:c>
      <x:c r="C2" s="17" t="str">
        <x:v>공개 최초 버전</x:v>
      </x:c>
      <x:c r="D2" s="17" t="str">
        <x:v>Giftpack 콘텐츠 운영</x:v>
      </x:c>
    </x:row>
  </x:sheetData>
  <x:pageMargins left="0.7" right="0.7" top="0.75" bottom="0.75" header="0.3" footer="0.3"/>
</x:worksheet>
</file>