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fd19d19d64d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b445ef7db1054a12"/>
    <x:sheet xmlns:r="http://schemas.openxmlformats.org/officeDocument/2006/relationships" name="Inputs" sheetId="2" r:id="R5b94d3ac54db4f85"/>
    <x:sheet xmlns:r="http://schemas.openxmlformats.org/officeDocument/2006/relationships" name="Scorecard" sheetId="3" r:id="Rc943bb5df0a24240"/>
    <x:sheet xmlns:r="http://schemas.openxmlformats.org/officeDocument/2006/relationships" name="Decision Log" sheetId="4" r:id="R0fa73a6352e84d97"/>
    <x:sheet xmlns:r="http://schemas.openxmlformats.org/officeDocument/2006/relationships" name="QA" sheetId="5" r:id="R1877ffcc54164006"/>
    <x:sheet xmlns:r="http://schemas.openxmlformats.org/officeDocument/2006/relationships" name="Methodology" sheetId="6" r:id="R2d532cecf33a41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"/>
    <x:numFmt numFmtId="201" formatCode="0.00"/>
    <x:numFmt numFmtId="202" formatCode="0%"/>
    <x:numFmt numFmtId="203" formatCode="0.0"/>
  </x:numFmts>
  <x:fonts count="9">
    <x:font>
      <x:sz val="11"/>
      <x:name val="Carlito"/>
    </x:font>
    <x:font>
      <x:sz val="10"/>
      <x:color rgb="FF1F2937"/>
      <x:name val="Arial"/>
    </x:font>
    <x:font>
      <x:b/>
      <x:sz val="16"/>
      <x:color rgb="FF102A43"/>
      <x:name val="Arial"/>
    </x:font>
    <x:font>
      <x:i/>
      <x:sz val="10"/>
      <x:color rgb="FF52606D"/>
      <x:name val="Arial"/>
    </x:font>
    <x:font>
      <x:b/>
      <x:sz val="11"/>
      <x:color rgb="FF17324D"/>
      <x:name val="Arial"/>
    </x:font>
    <x:font>
      <x:b/>
      <x:sz val="15"/>
      <x:color rgb="FF102A43"/>
      <x:name val="Arial"/>
    </x:font>
    <x:font>
      <x:b/>
      <x:sz val="9"/>
      <x:color rgb="FFFFFFFF"/>
      <x:name val="Arial"/>
    </x:font>
    <x:font>
      <x:b/>
      <x:sz val="10"/>
      <x:color rgb="FF17324D"/>
      <x:name val="Arial"/>
    </x:font>
    <x:font>
      <x:b/>
      <x:sz val="10"/>
      <x:color rgb="FFFFFFFF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DCEAF5"/>
      </x:patternFill>
    </x:fill>
    <x:fill>
      <x:patternFill patternType="solid">
        <x:fgColor rgb="FFF7FAFC"/>
      </x:patternFill>
    </x:fill>
    <x:fill>
      <x:patternFill patternType="solid">
        <x:fgColor rgb="FFFFF8E1"/>
      </x:patternFill>
    </x:fill>
    <x:fill>
      <x:patternFill patternType="solid">
        <x:fgColor rgb="FF17324D"/>
      </x:patternFill>
    </x:fill>
    <x:fill>
      <x:patternFill patternType="solid">
        <x:fgColor rgb="FFFFF4CC"/>
      </x:patternFill>
    </x:fill>
    <x:fill>
      <x:patternFill patternType="solid">
        <x:fgColor rgb="FFE8EEF4"/>
      </x:patternFill>
    </x:fill>
    <x:fill>
      <x:patternFill patternType="solid">
        <x:fgColor rgb="FFFFFDF5"/>
      </x:patternFill>
    </x:fill>
    <x:fill>
      <x:patternFill patternType="solid">
        <x:fgColor rgb="FFE8F5E9"/>
      </x:patternFill>
    </x:fill>
  </x:fills>
  <x:borders count="9">
    <x:border>
      <x:left/>
      <x:right/>
      <x:top/>
      <x:bottom/>
      <x:diagonal/>
    </x:border>
    <x:border>
      <x:left style="thin">
        <x:color rgb="FFCBD5E1"/>
      </x:left>
      <x:right/>
      <x:top style="thin">
        <x:color rgb="FFCBD5E1"/>
      </x:top>
      <x:bottom/>
      <x:diagonal/>
    </x:border>
    <x:border>
      <x:left/>
      <x:right/>
      <x:top style="thin">
        <x:color rgb="FFCBD5E1"/>
      </x:top>
      <x:bottom/>
      <x:diagonal/>
    </x:border>
    <x:border>
      <x:left/>
      <x:right style="thin">
        <x:color rgb="FFCBD5E1"/>
      </x:right>
      <x:top style="thin">
        <x:color rgb="FFCBD5E1"/>
      </x:top>
      <x:bottom/>
      <x:diagonal/>
    </x:border>
    <x:border>
      <x:left style="thin">
        <x:color rgb="FFCBD5E1"/>
      </x:left>
      <x:right/>
      <x:top/>
      <x:bottom/>
      <x:diagonal/>
    </x:border>
    <x:border>
      <x:left/>
      <x:right style="thin">
        <x:color rgb="FFCBD5E1"/>
      </x:right>
      <x:top/>
      <x:bottom/>
      <x:diagonal/>
    </x:border>
    <x:border>
      <x:left style="thin">
        <x:color rgb="FFCBD5E1"/>
      </x:left>
      <x:right/>
      <x:top/>
      <x:bottom style="thin">
        <x:color rgb="FFCBD5E1"/>
      </x:bottom>
      <x:diagonal/>
    </x:border>
    <x:border>
      <x:left/>
      <x:right/>
      <x:top/>
      <x:bottom style="thin">
        <x:color rgb="FFCBD5E1"/>
      </x:bottom>
      <x:diagonal/>
    </x:border>
    <x:border>
      <x:left/>
      <x:right style="thin">
        <x:color rgb="FFCBD5E1"/>
      </x:right>
      <x:top/>
      <x:bottom style="thin">
        <x:color rgb="FFCBD5E1"/>
      </x:bottom>
      <x:diagonal/>
    </x:border>
  </x:borders>
  <x:cellStyleXfs count="1">
    <x:xf numFmtId="0" fontId="0" fillId="0" borderId="0"/>
  </x:cellStyleXfs>
  <x:cellXfs count="8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1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horizontal="center" wrapText="1"/>
    </x:xf>
    <x:xf numFmtId="0" fontId="6" fillId="5" borderId="0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/>
    <x:xf numFmtId="200" fontId="1" fillId="6" borderId="0" xfId="0" applyNumberFormat="1" applyFont="1" applyFill="1" applyBorder="1"/>
    <x:xf numFmtId="201" fontId="1" fillId="6" borderId="0" xfId="0" applyNumberFormat="1" applyFont="1" applyFill="1" applyBorder="1"/>
    <x:xf numFmtId="202" fontId="1" fillId="6" borderId="0" xfId="0" applyNumberFormat="1" applyFont="1" applyFill="1" applyBorder="1"/>
    <x:xf numFmtId="0" fontId="6" fillId="5" borderId="1" xfId="0" applyNumberFormat="1" applyFont="1" applyFill="1" applyBorder="1" applyAlignment="1">
      <x:alignment horizontal="center" vertical="center" wrapText="1"/>
    </x:xf>
    <x:xf numFmtId="0" fontId="6" fillId="5" borderId="2" xfId="0" applyNumberFormat="1" applyFont="1" applyFill="1" applyBorder="1" applyAlignment="1">
      <x:alignment horizontal="center" vertical="center" wrapText="1"/>
    </x:xf>
    <x:xf numFmtId="0" fontId="6" fillId="5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0" fontId="1" fillId="0" borderId="6" xfId="0" applyNumberFormat="1" applyFont="1" applyFill="1" applyBorder="1"/>
    <x:xf numFmtId="0" fontId="1" fillId="0" borderId="7" xfId="0" applyNumberFormat="1" applyFont="1" applyFill="1" applyBorder="1"/>
    <x:xf numFmtId="200" fontId="1" fillId="6" borderId="7" xfId="0" applyNumberFormat="1" applyFont="1" applyFill="1" applyBorder="1"/>
    <x:xf numFmtId="201" fontId="1" fillId="6" borderId="7" xfId="0" applyNumberFormat="1" applyFont="1" applyFill="1" applyBorder="1"/>
    <x:xf numFmtId="202" fontId="1" fillId="6" borderId="7" xfId="0" applyNumberFormat="1" applyFont="1" applyFill="1" applyBorder="1"/>
    <x:xf numFmtId="0" fontId="1" fillId="6" borderId="7" xfId="0" applyNumberFormat="1" applyFont="1" applyFill="1" applyBorder="1"/>
    <x:xf numFmtId="0" fontId="1" fillId="0" borderId="8" xfId="0" applyNumberFormat="1" applyFont="1" applyFill="1" applyBorder="1"/>
    <x:xf numFmtId="0" fontId="1" fillId="0" borderId="4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/>
    </x:xf>
    <x:xf numFmtId="200" fontId="1" fillId="6" borderId="0" xfId="0" applyNumberFormat="1" applyFont="1" applyFill="1" applyBorder="1" applyAlignment="1">
      <x:alignment vertical="top"/>
    </x:xf>
    <x:xf numFmtId="201" fontId="1" fillId="6" borderId="0" xfId="0" applyNumberFormat="1" applyFont="1" applyFill="1" applyBorder="1" applyAlignment="1">
      <x:alignment vertical="top"/>
    </x:xf>
    <x:xf numFmtId="202" fontId="1" fillId="6" borderId="0" xfId="0" applyNumberFormat="1" applyFont="1" applyFill="1" applyBorder="1" applyAlignment="1">
      <x:alignment vertical="top"/>
    </x:xf>
    <x:xf numFmtId="0" fontId="1" fillId="6" borderId="0" xfId="0" applyNumberFormat="1" applyFont="1" applyFill="1" applyBorder="1" applyAlignment="1">
      <x:alignment vertical="top"/>
    </x:xf>
    <x:xf numFmtId="0" fontId="1" fillId="0" borderId="5" xfId="0" applyNumberFormat="1" applyFont="1" applyFill="1" applyBorder="1" applyAlignment="1">
      <x:alignment vertical="top"/>
    </x:xf>
    <x:xf numFmtId="0" fontId="1" fillId="0" borderId="6" xfId="0" applyNumberFormat="1" applyFont="1" applyFill="1" applyBorder="1" applyAlignment="1">
      <x:alignment vertical="top"/>
    </x:xf>
    <x:xf numFmtId="0" fontId="1" fillId="0" borderId="7" xfId="0" applyNumberFormat="1" applyFont="1" applyFill="1" applyBorder="1" applyAlignment="1">
      <x:alignment vertical="top"/>
    </x:xf>
    <x:xf numFmtId="200" fontId="1" fillId="6" borderId="7" xfId="0" applyNumberFormat="1" applyFont="1" applyFill="1" applyBorder="1" applyAlignment="1">
      <x:alignment vertical="top"/>
    </x:xf>
    <x:xf numFmtId="201" fontId="1" fillId="6" borderId="7" xfId="0" applyNumberFormat="1" applyFont="1" applyFill="1" applyBorder="1" applyAlignment="1">
      <x:alignment vertical="top"/>
    </x:xf>
    <x:xf numFmtId="202" fontId="1" fillId="6" borderId="7" xfId="0" applyNumberFormat="1" applyFont="1" applyFill="1" applyBorder="1" applyAlignment="1">
      <x:alignment vertical="top"/>
    </x:xf>
    <x:xf numFmtId="0" fontId="1" fillId="6" borderId="7" xfId="0" applyNumberFormat="1" applyFont="1" applyFill="1" applyBorder="1" applyAlignment="1">
      <x:alignment vertical="top"/>
    </x:xf>
    <x:xf numFmtId="0" fontId="1" fillId="0" borderId="8" xfId="0" applyNumberFormat="1" applyFont="1" applyFill="1" applyBorder="1" applyAlignment="1">
      <x:alignment vertical="top"/>
    </x:xf>
    <x:xf numFmtId="0" fontId="7" fillId="2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1" fillId="6" borderId="2" xfId="0" applyNumberFormat="1" applyFont="1" applyFill="1" applyBorder="1"/>
    <x:xf numFmtId="0" fontId="1" fillId="6" borderId="3" xfId="0" applyNumberFormat="1" applyFont="1" applyFill="1" applyBorder="1"/>
    <x:xf numFmtId="0" fontId="1" fillId="6" borderId="5" xfId="0" applyNumberFormat="1" applyFont="1" applyFill="1" applyBorder="1"/>
    <x:xf numFmtId="0" fontId="1" fillId="6" borderId="8" xfId="0" applyNumberFormat="1" applyFont="1" applyFill="1" applyBorder="1"/>
    <x:xf numFmtId="0" fontId="1" fillId="7" borderId="0" xfId="0" applyNumberFormat="1" applyFont="1" applyFill="1" applyBorder="1"/>
    <x:xf numFmtId="0" fontId="7" fillId="7" borderId="0" xfId="0" applyNumberFormat="1" applyFont="1" applyFill="1" applyBorder="1"/>
    <x:xf numFmtId="203" fontId="1" fillId="0" borderId="0" xfId="0" applyNumberFormat="1" applyFont="1" applyFill="1" applyBorder="1"/>
    <x:xf numFmtId="203" fontId="1" fillId="0" borderId="7" xfId="0" applyNumberFormat="1" applyFont="1" applyFill="1" applyBorder="1"/>
    <x:xf numFmtId="0" fontId="1" fillId="8" borderId="1" xfId="0" applyNumberFormat="1" applyFont="1" applyFill="1" applyBorder="1"/>
    <x:xf numFmtId="0" fontId="1" fillId="8" borderId="2" xfId="0" applyNumberFormat="1" applyFont="1" applyFill="1" applyBorder="1"/>
    <x:xf numFmtId="0" fontId="1" fillId="8" borderId="3" xfId="0" applyNumberFormat="1" applyFont="1" applyFill="1" applyBorder="1"/>
    <x:xf numFmtId="0" fontId="1" fillId="8" borderId="4" xfId="0" applyNumberFormat="1" applyFont="1" applyFill="1" applyBorder="1"/>
    <x:xf numFmtId="0" fontId="1" fillId="8" borderId="0" xfId="0" applyNumberFormat="1" applyFont="1" applyFill="1" applyBorder="1"/>
    <x:xf numFmtId="0" fontId="1" fillId="8" borderId="5" xfId="0" applyNumberFormat="1" applyFont="1" applyFill="1" applyBorder="1"/>
    <x:xf numFmtId="0" fontId="1" fillId="8" borderId="6" xfId="0" applyNumberFormat="1" applyFont="1" applyFill="1" applyBorder="1"/>
    <x:xf numFmtId="0" fontId="1" fillId="8" borderId="7" xfId="0" applyNumberFormat="1" applyFont="1" applyFill="1" applyBorder="1"/>
    <x:xf numFmtId="0" fontId="1" fillId="8" borderId="8" xfId="0" applyNumberFormat="1" applyFont="1" applyFill="1" applyBorder="1"/>
    <x:xf numFmtId="0" fontId="6" fillId="5" borderId="1" xfId="0" applyNumberFormat="1" applyFont="1" applyFill="1" applyBorder="1" applyAlignment="1">
      <x:alignment horizontal="center" wrapText="1"/>
    </x:xf>
    <x:xf numFmtId="0" fontId="6" fillId="5" borderId="2" xfId="0" applyNumberFormat="1" applyFont="1" applyFill="1" applyBorder="1" applyAlignment="1">
      <x:alignment horizontal="center" wrapText="1"/>
    </x:xf>
    <x:xf numFmtId="0" fontId="6" fillId="5" borderId="3" xfId="0" applyNumberFormat="1" applyFont="1" applyFill="1" applyBorder="1" applyAlignment="1">
      <x:alignment horizontal="center" wrapText="1"/>
    </x:xf>
    <x:xf numFmtId="0" fontId="1" fillId="9" borderId="0" xfId="0" applyNumberFormat="1" applyFont="1" applyFill="1" applyBorder="1"/>
    <x:xf numFmtId="0" fontId="1" fillId="9" borderId="7" xfId="0" applyNumberFormat="1" applyFont="1" applyFill="1" applyBorder="1"/>
    <x:xf numFmtId="0" fontId="1" fillId="0" borderId="4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9" borderId="0" xfId="0" applyNumberFormat="1" applyFont="1" applyFill="1" applyBorder="1" applyAlignment="1">
      <x:alignment wrapText="1"/>
    </x:xf>
    <x:xf numFmtId="0" fontId="1" fillId="0" borderId="5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0" fontId="1" fillId="0" borderId="7" xfId="0" applyNumberFormat="1" applyFont="1" applyFill="1" applyBorder="1" applyAlignment="1">
      <x:alignment wrapText="1"/>
    </x:xf>
    <x:xf numFmtId="0" fontId="1" fillId="9" borderId="7" xfId="0" applyNumberFormat="1" applyFont="1" applyFill="1" applyBorder="1" applyAlignment="1">
      <x:alignment wrapText="1"/>
    </x:xf>
    <x:xf numFmtId="0" fontId="1" fillId="0" borderId="8" xfId="0" applyNumberFormat="1" applyFont="1" applyFill="1" applyBorder="1" applyAlignment="1">
      <x:alignment wrapText="1"/>
    </x:xf>
    <x:xf numFmtId="0" fontId="8" fillId="5" borderId="0" xfId="0" applyNumberFormat="1" applyFont="1" applyFill="1" applyBorder="1"/>
    <x:xf numFmtId="0" fontId="8" fillId="5" borderId="1" xfId="0" applyNumberFormat="1" applyFont="1" applyFill="1" applyBorder="1"/>
    <x:xf numFmtId="0" fontId="8" fillId="5" borderId="3" xfId="0" applyNumberFormat="1" applyFont="1" applyFill="1" applyBorder="1"/>
    <x:xf numFmtId="0" fontId="8" fillId="5" borderId="2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77b40ee8e2411e" /><Relationship Type="http://schemas.openxmlformats.org/officeDocument/2006/relationships/theme" Target="/xl/theme/theme1.xml" Id="R1891144039924110" /><Relationship Type="http://schemas.openxmlformats.org/officeDocument/2006/relationships/sharedStrings" Target="/xl/sharedStrings.xml" Id="R12cc972b19e5458c" /><Relationship Type="http://schemas.openxmlformats.org/officeDocument/2006/relationships/worksheet" Target="/xl/worksheets/sheet1.xml" Id="Rb445ef7db1054a12" /><Relationship Type="http://schemas.openxmlformats.org/officeDocument/2006/relationships/worksheet" Target="/xl/worksheets/sheet2.xml" Id="R5b94d3ac54db4f85" /><Relationship Type="http://schemas.openxmlformats.org/officeDocument/2006/relationships/worksheet" Target="/xl/worksheets/sheet3.xml" Id="Rc943bb5df0a24240" /><Relationship Type="http://schemas.openxmlformats.org/officeDocument/2006/relationships/worksheet" Target="/xl/worksheets/sheet4.xml" Id="R0fa73a6352e84d97" /><Relationship Type="http://schemas.openxmlformats.org/officeDocument/2006/relationships/worksheet" Target="/xl/worksheets/sheet5.xml" Id="R1877ffcc54164006" /><Relationship Type="http://schemas.openxmlformats.org/officeDocument/2006/relationships/worksheet" Target="/xl/worksheets/sheet6.xml" Id="R2d532cecf33a41e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2" t="str">
        <x:v>Corporate Gift SKU Retirement Scorecard 2026</x:v>
      </x:c>
      <x:c r="B2" s="2"/>
      <x:c r="C2" s="2"/>
      <x:c r="D2" s="2"/>
      <x:c r="E2" s="2"/>
      <x:c r="F2" s="2"/>
      <x:c r="G2" s="2"/>
      <x:c r="H2" s="2"/>
      <x:c r="I2" s="1"/>
      <x:c r="J2" s="1"/>
      <x:c r="K2" s="1"/>
      <x:c r="L2" s="1"/>
      <x:c r="M2" s="1"/>
      <x:c r="N2" s="1"/>
      <x:c r="O2" s="1"/>
      <x:c r="P2" s="1"/>
      <x:c r="Q2" s="1"/>
    </x:row>
    <x:row r="3">
      <x:c r="A3" s="3" t="str">
        <x:v>Version 1.0 · 2026-10-11 · Editable assumptions; recommendations require accountable owner review</x:v>
      </x:c>
      <x:c r="B3" s="3"/>
      <x:c r="C3" s="3"/>
      <x:c r="D3" s="3"/>
      <x:c r="E3" s="3"/>
      <x:c r="F3" s="3"/>
      <x:c r="G3" s="3"/>
      <x:c r="H3" s="3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A5" s="5" t="str">
        <x:v>Purpose</x:v>
      </x:c>
      <x:c r="B5" s="5"/>
      <x:c r="C5" s="5"/>
      <x:c r="D5" s="5"/>
      <x:c r="E5" s="5"/>
      <x:c r="F5" s="5"/>
      <x:c r="G5" s="5"/>
      <x:c r="H5" s="5"/>
      <x:c r="I5" s="1"/>
      <x:c r="J5" s="1"/>
      <x:c r="K5" s="1"/>
      <x:c r="L5" s="1"/>
      <x:c r="M5" s="1"/>
      <x:c r="N5" s="1"/>
      <x:c r="O5" s="1"/>
      <x:c r="P5" s="1"/>
      <x:c r="Q5" s="1"/>
    </x:row>
    <x:row r="6">
      <x:c r="A6" s="8" t="str">
        <x:v>Decide whether to Keep, Improve, Localize, or Retire a corporate gift SKU using traceable evidence.</x:v>
      </x:c>
      <x:c r="B6" s="8"/>
      <x:c r="C6" s="8"/>
      <x:c r="D6" s="8"/>
      <x:c r="E6" s="8"/>
      <x:c r="F6" s="8"/>
      <x:c r="G6" s="8"/>
      <x:c r="H6" s="8"/>
      <x:c r="I6" s="1"/>
      <x:c r="J6" s="1"/>
      <x:c r="K6" s="1"/>
      <x:c r="L6" s="1"/>
      <x:c r="M6" s="1"/>
      <x:c r="N6" s="1"/>
      <x:c r="O6" s="1"/>
      <x:c r="P6" s="1"/>
      <x:c r="Q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>
      <x:c r="A8" s="5" t="str">
        <x:v>Workflow</x:v>
      </x:c>
      <x:c r="B8" s="5"/>
      <x:c r="C8" s="5"/>
      <x:c r="D8" s="5"/>
      <x:c r="E8" s="5"/>
      <x:c r="F8" s="5"/>
      <x:c r="G8" s="5"/>
      <x:c r="H8" s="5"/>
      <x:c r="I8" s="1"/>
      <x:c r="J8" s="1"/>
      <x:c r="K8" s="1"/>
      <x:c r="L8" s="1"/>
      <x:c r="M8" s="1"/>
      <x:c r="N8" s="1"/>
      <x:c r="O8" s="1"/>
      <x:c r="P8" s="1"/>
      <x:c r="Q8" s="1"/>
    </x:row>
    <x:row r="9">
      <x:c r="A9" s="8" t="str">
        <x:v>1) edit weights and thresholds; 2) replace the hypothetical rows in Inputs; 3) review Scorecard; 4) record the accountable decision in Decision Log.</x:v>
      </x:c>
      <x:c r="B9" s="8"/>
      <x:c r="C9" s="8"/>
      <x:c r="D9" s="8"/>
      <x:c r="E9" s="8"/>
      <x:c r="F9" s="8"/>
      <x:c r="G9" s="8"/>
      <x:c r="H9" s="8"/>
      <x:c r="I9" s="1"/>
      <x:c r="J9" s="1"/>
      <x:c r="K9" s="1"/>
      <x:c r="L9" s="1"/>
      <x:c r="M9" s="1"/>
      <x:c r="N9" s="1"/>
      <x:c r="O9" s="1"/>
      <x:c r="P9" s="1"/>
      <x:c r="Q9" s="1"/>
    </x:row>
    <x:row r="10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>
      <x:c r="A11" s="5" t="str">
        <x:v>Important</x:v>
      </x:c>
      <x:c r="B11" s="5"/>
      <x:c r="C11" s="5"/>
      <x:c r="D11" s="5"/>
      <x:c r="E11" s="5"/>
      <x:c r="F11" s="5"/>
      <x:c r="G11" s="5"/>
      <x:c r="H11" s="5"/>
      <x:c r="I11" s="1"/>
      <x:c r="J11" s="1"/>
      <x:c r="K11" s="1"/>
      <x:c r="L11" s="1"/>
      <x:c r="M11" s="1"/>
      <x:c r="N11" s="1"/>
      <x:c r="O11" s="1"/>
      <x:c r="P11" s="1"/>
      <x:c r="Q11" s="1"/>
    </x:row>
    <x:row r="12">
      <x:c r="A12" s="8" t="str">
        <x:v>Scores are decision aids, not legal, accounting, safety, or market-access conclusions. A safety or regulatory hold overrides the score until the responsible specialist clears it.</x:v>
      </x:c>
      <x:c r="B12" s="8"/>
      <x:c r="C12" s="8"/>
      <x:c r="D12" s="8"/>
      <x:c r="E12" s="8"/>
      <x:c r="F12" s="8"/>
      <x:c r="G12" s="8"/>
      <x:c r="H12" s="8"/>
      <x:c r="I12" s="1"/>
      <x:c r="J12" s="1"/>
      <x:c r="K12" s="1"/>
      <x:c r="L12" s="1"/>
      <x:c r="M12" s="1"/>
      <x:c r="N12" s="1"/>
      <x:c r="O12" s="1"/>
      <x:c r="P12" s="1"/>
      <x:c r="Q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>
      <x:c r="A14" s="5" t="str">
        <x:v>Evidence</x:v>
      </x:c>
      <x:c r="B14" s="5"/>
      <x:c r="C14" s="5"/>
      <x:c r="D14" s="5"/>
      <x:c r="E14" s="5"/>
      <x:c r="F14" s="5"/>
      <x:c r="G14" s="5"/>
      <x:c r="H14" s="5"/>
      <x:c r="I14" s="1"/>
      <x:c r="J14" s="1"/>
      <x:c r="K14" s="1"/>
      <x:c r="L14" s="1"/>
      <x:c r="M14" s="1"/>
      <x:c r="N14" s="1"/>
      <x:c r="O14" s="1"/>
      <x:c r="P14" s="1"/>
      <x:c r="Q14" s="1"/>
    </x:row>
    <x:row r="15">
      <x:c r="A15" s="8" t="str">
        <x:v>Keep the demand period, cost basis, defect denominator, supplier evidence, market check, and replacement test with every decision.</x:v>
      </x:c>
      <x:c r="B15" s="8"/>
      <x:c r="C15" s="8"/>
      <x:c r="D15" s="8"/>
      <x:c r="E15" s="8"/>
      <x:c r="F15" s="8"/>
      <x:c r="G15" s="8"/>
      <x:c r="H15" s="8"/>
      <x:c r="I15" s="1"/>
      <x:c r="J15" s="1"/>
      <x:c r="K15" s="1"/>
      <x:c r="L15" s="1"/>
      <x:c r="M15" s="1"/>
      <x:c r="N15" s="1"/>
      <x:c r="O15" s="1"/>
      <x:c r="P15" s="1"/>
      <x:c r="Q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>
      <x:c r="A18" s="11" t="str">
        <x:v>Owner roles</x:v>
      </x:c>
      <x:c r="B18" s="11"/>
      <x:c r="C18" s="11"/>
      <x:c r="D18" s="11"/>
      <x:c r="E18" s="11"/>
      <x:c r="F18" s="11"/>
      <x:c r="G18" s="11"/>
      <x:c r="H18" s="11"/>
      <x:c r="I18" s="1"/>
      <x:c r="J18" s="1"/>
      <x:c r="K18" s="1"/>
      <x:c r="L18" s="1"/>
      <x:c r="M18" s="1"/>
      <x:c r="N18" s="1"/>
      <x:c r="O18" s="1"/>
      <x:c r="P18" s="1"/>
      <x:c r="Q18" s="1"/>
    </x:row>
    <x:row r="19">
      <x:c r="A19" s="11" t="str">
        <x:v>Merchandising owns demand and catalog fit; finance owns cost and margin basis; quality owns defect evidence; supply chain owns lead time and capacity; the market/compliance owner owns restrictions; the accountable catalog owner records the final decision.</x:v>
      </x:c>
      <x:c r="B19" s="11"/>
      <x:c r="C19" s="11"/>
      <x:c r="D19" s="11"/>
      <x:c r="E19" s="11"/>
      <x:c r="F19" s="11"/>
      <x:c r="G19" s="11"/>
      <x:c r="H19" s="11"/>
      <x:c r="I19" s="1"/>
      <x:c r="J19" s="1"/>
      <x:c r="K19" s="1"/>
      <x:c r="L19" s="1"/>
      <x:c r="M19" s="1"/>
      <x:c r="N19" s="1"/>
      <x:c r="O19" s="1"/>
      <x:c r="P19" s="1"/>
      <x:c r="Q19" s="1"/>
    </x:row>
    <x:row r="20">
      <x:c r="A20" s="11" t="str">
        <x:v>Release QA, CMS rendering, and publication remain outside this workbook.</x:v>
      </x:c>
      <x:c r="B20" s="11"/>
      <x:c r="C20" s="11"/>
      <x:c r="D20" s="11"/>
      <x:c r="E20" s="11"/>
      <x:c r="F20" s="11"/>
      <x:c r="G20" s="11"/>
      <x:c r="H20" s="11"/>
      <x:c r="I20" s="1"/>
      <x:c r="J20" s="1"/>
      <x:c r="K20" s="1"/>
      <x:c r="L20" s="1"/>
      <x:c r="M20" s="1"/>
      <x:c r="N20" s="1"/>
      <x:c r="O20" s="1"/>
      <x:c r="P20" s="1"/>
      <x:c r="Q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</x:sheetData>
  <x:mergeCells>
    <x:mergeCell ref="A2:H2"/>
    <x:mergeCell ref="A3:H3"/>
    <x:mergeCell ref="A5:H5"/>
    <x:mergeCell ref="A6:H6"/>
    <x:mergeCell ref="A8:H8"/>
    <x:mergeCell ref="A9:H9"/>
    <x:mergeCell ref="A11:H11"/>
    <x:mergeCell ref="A12:H12"/>
    <x:mergeCell ref="A14:H14"/>
    <x:mergeCell ref="A15:H15"/>
    <x:mergeCell ref="A18:H18"/>
    <x:mergeCell ref="A19:H19"/>
    <x:mergeCell ref="A20:H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28" hidden="0" customWidth="1"/>
    <x:col min="3" max="3" width="12" hidden="0" customWidth="1"/>
    <x:col min="4" max="4" width="15" hidden="0" customWidth="1"/>
    <x:col min="5" max="5" width="15" hidden="0" customWidth="1"/>
    <x:col min="6" max="6" width="15" hidden="0" customWidth="1"/>
    <x:col min="7" max="7" width="14" hidden="0" customWidth="1"/>
    <x:col min="8" max="8" width="14" hidden="0" customWidth="1"/>
    <x:col min="9" max="9" width="14" hidden="0" customWidth="1"/>
    <x:col min="10" max="10" width="16" hidden="0" customWidth="1"/>
    <x:col min="11" max="11" width="14" hidden="0" customWidth="1"/>
    <x:col min="12" max="12" width="18" hidden="0" customWidth="1"/>
    <x:col min="13" max="13" width="14" hidden="0" customWidth="1"/>
    <x:col min="14" max="14" width="18" hidden="0" customWidth="1"/>
    <x:col min="15" max="15" width="1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2" t="str">
        <x:v>Corporate Gift SKU Retirement Scorecard 2026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"/>
      <x:c r="Q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22" t="str">
        <x:v>SKU ID</x:v>
      </x:c>
      <x:c r="B4" s="23" t="str">
        <x:v>SKU name</x:v>
      </x:c>
      <x:c r="C4" s="23" t="str">
        <x:v>Market</x:v>
      </x:c>
      <x:c r="D4" s="23" t="str">
        <x:v>Trailing demand (units)</x:v>
      </x:c>
      <x:c r="E4" s="23" t="str">
        <x:v>Landed unit cost</x:v>
      </x:c>
      <x:c r="F4" s="23" t="str">
        <x:v>Net unit revenue</x:v>
      </x:c>
      <x:c r="G4" s="23" t="str">
        <x:v>Returns / defects</x:v>
      </x:c>
      <x:c r="H4" s="23" t="str">
        <x:v>Units delivered</x:v>
      </x:c>
      <x:c r="I4" s="23" t="str">
        <x:v>Lead time (days)</x:v>
      </x:c>
      <x:c r="J4" s="23" t="str">
        <x:v>Supplier capacity %</x:v>
      </x:c>
      <x:c r="K4" s="23" t="str">
        <x:v>Market status</x:v>
      </x:c>
      <x:c r="L4" s="23" t="str">
        <x:v>Replacement readiness 0–100</x:v>
      </x:c>
      <x:c r="M4" s="23" t="str">
        <x:v>Evidence complete?</x:v>
      </x:c>
      <x:c r="N4" s="23" t="str">
        <x:v>Owner</x:v>
      </x:c>
      <x:c r="O4" s="24" t="str">
        <x:v>Review date</x:v>
      </x:c>
      <x:c r="P4" s="1"/>
      <x:c r="Q4" s="1"/>
    </x:row>
    <x:row r="5">
      <x:c r="A5" s="34" t="str">
        <x:v>SKU-DEMO-101</x:v>
      </x:c>
      <x:c r="B5" s="35" t="str">
        <x:v>Hypothetical welcome-kit bottle</x:v>
      </x:c>
      <x:c r="C5" s="35" t="str">
        <x:v>US</x:v>
      </x:c>
      <x:c r="D5" s="36" t="n">
        <x:v>240</x:v>
      </x:c>
      <x:c r="E5" s="37" t="n">
        <x:v>14</x:v>
      </x:c>
      <x:c r="F5" s="37" t="n">
        <x:v>28</x:v>
      </x:c>
      <x:c r="G5" s="36" t="n">
        <x:v>4</x:v>
      </x:c>
      <x:c r="H5" s="36" t="n">
        <x:v>200</x:v>
      </x:c>
      <x:c r="I5" s="36" t="n">
        <x:v>35</x:v>
      </x:c>
      <x:c r="J5" s="38" t="n">
        <x:v>0.9</x:v>
      </x:c>
      <x:c r="K5" s="39" t="str">
        <x:v>Clear</x:v>
      </x:c>
      <x:c r="L5" s="36" t="n">
        <x:v>40</x:v>
      </x:c>
      <x:c r="M5" s="39" t="str">
        <x:v>Yes</x:v>
      </x:c>
      <x:c r="N5" s="35" t="str">
        <x:v>Merchandising</x:v>
      </x:c>
      <x:c r="O5" s="40" t="str">
        <x:v>2026-10-11</x:v>
      </x:c>
      <x:c r="P5" s="1"/>
      <x:c r="Q5" s="1"/>
    </x:row>
    <x:row r="6">
      <x:c r="A6" s="34" t="str">
        <x:v>SKU-DEMO-202</x:v>
      </x:c>
      <x:c r="B6" s="35" t="str">
        <x:v>Hypothetical desk cable set</x:v>
      </x:c>
      <x:c r="C6" s="35" t="str">
        <x:v>EU</x:v>
      </x:c>
      <x:c r="D6" s="36" t="n">
        <x:v>60</x:v>
      </x:c>
      <x:c r="E6" s="37" t="n">
        <x:v>18</x:v>
      </x:c>
      <x:c r="F6" s="37" t="n">
        <x:v>25</x:v>
      </x:c>
      <x:c r="G6" s="36" t="n">
        <x:v>12</x:v>
      </x:c>
      <x:c r="H6" s="36" t="n">
        <x:v>160</x:v>
      </x:c>
      <x:c r="I6" s="36" t="n">
        <x:v>70</x:v>
      </x:c>
      <x:c r="J6" s="38" t="n">
        <x:v>0.55</x:v>
      </x:c>
      <x:c r="K6" s="39" t="str">
        <x:v>Review</x:v>
      </x:c>
      <x:c r="L6" s="36" t="n">
        <x:v>85</x:v>
      </x:c>
      <x:c r="M6" s="39" t="str">
        <x:v>Yes</x:v>
      </x:c>
      <x:c r="N6" s="35" t="str">
        <x:v>Supply chain</x:v>
      </x:c>
      <x:c r="O6" s="40" t="str">
        <x:v>2026-10-11</x:v>
      </x:c>
      <x:c r="P6" s="1"/>
      <x:c r="Q6" s="1"/>
    </x:row>
    <x:row r="7">
      <x:c r="A7" s="34" t="str">
        <x:v>SKU-DEMO-303</x:v>
      </x:c>
      <x:c r="B7" s="35" t="str">
        <x:v>Hypothetical ceramic set</x:v>
      </x:c>
      <x:c r="C7" s="35" t="str">
        <x:v>JP</x:v>
      </x:c>
      <x:c r="D7" s="36"/>
      <x:c r="E7" s="37" t="n">
        <x:v>22</x:v>
      </x:c>
      <x:c r="F7" s="37" t="n">
        <x:v>30</x:v>
      </x:c>
      <x:c r="G7" s="36"/>
      <x:c r="H7" s="36"/>
      <x:c r="I7" s="36" t="n">
        <x:v>45</x:v>
      </x:c>
      <x:c r="J7" s="38" t="n">
        <x:v>0.8</x:v>
      </x:c>
      <x:c r="K7" s="39" t="str">
        <x:v>Hold</x:v>
      </x:c>
      <x:c r="L7" s="36" t="n">
        <x:v>20</x:v>
      </x:c>
      <x:c r="M7" s="39" t="str">
        <x:v>No</x:v>
      </x:c>
      <x:c r="N7" s="35" t="str">
        <x:v>Quality</x:v>
      </x:c>
      <x:c r="O7" s="40" t="str">
        <x:v>2026-10-11</x:v>
      </x:c>
      <x:c r="P7" s="1"/>
      <x:c r="Q7" s="1"/>
    </x:row>
    <x:row r="8">
      <x:c r="A8" s="34"/>
      <x:c r="B8" s="35"/>
      <x:c r="C8" s="35"/>
      <x:c r="D8" s="36"/>
      <x:c r="E8" s="37"/>
      <x:c r="F8" s="37"/>
      <x:c r="G8" s="36"/>
      <x:c r="H8" s="36"/>
      <x:c r="I8" s="36"/>
      <x:c r="J8" s="38"/>
      <x:c r="K8" s="39"/>
      <x:c r="L8" s="36"/>
      <x:c r="M8" s="39"/>
      <x:c r="N8" s="35"/>
      <x:c r="O8" s="40"/>
      <x:c r="P8" s="1"/>
      <x:c r="Q8" s="1"/>
    </x:row>
    <x:row r="9">
      <x:c r="A9" s="34"/>
      <x:c r="B9" s="35"/>
      <x:c r="C9" s="35"/>
      <x:c r="D9" s="36"/>
      <x:c r="E9" s="37"/>
      <x:c r="F9" s="37"/>
      <x:c r="G9" s="36"/>
      <x:c r="H9" s="36"/>
      <x:c r="I9" s="36"/>
      <x:c r="J9" s="38"/>
      <x:c r="K9" s="39"/>
      <x:c r="L9" s="36"/>
      <x:c r="M9" s="39"/>
      <x:c r="N9" s="35"/>
      <x:c r="O9" s="40"/>
      <x:c r="P9" s="1"/>
      <x:c r="Q9" s="1"/>
    </x:row>
    <x:row r="10">
      <x:c r="A10" s="34"/>
      <x:c r="B10" s="35"/>
      <x:c r="C10" s="35"/>
      <x:c r="D10" s="36"/>
      <x:c r="E10" s="37"/>
      <x:c r="F10" s="37"/>
      <x:c r="G10" s="36"/>
      <x:c r="H10" s="36"/>
      <x:c r="I10" s="36"/>
      <x:c r="J10" s="38"/>
      <x:c r="K10" s="39"/>
      <x:c r="L10" s="36"/>
      <x:c r="M10" s="39"/>
      <x:c r="N10" s="35"/>
      <x:c r="O10" s="40"/>
      <x:c r="P10" s="1"/>
      <x:c r="Q10" s="1"/>
    </x:row>
    <x:row r="11">
      <x:c r="A11" s="34"/>
      <x:c r="B11" s="35"/>
      <x:c r="C11" s="35"/>
      <x:c r="D11" s="36"/>
      <x:c r="E11" s="37"/>
      <x:c r="F11" s="37"/>
      <x:c r="G11" s="36"/>
      <x:c r="H11" s="36"/>
      <x:c r="I11" s="36"/>
      <x:c r="J11" s="38"/>
      <x:c r="K11" s="39"/>
      <x:c r="L11" s="36"/>
      <x:c r="M11" s="39"/>
      <x:c r="N11" s="35"/>
      <x:c r="O11" s="40"/>
      <x:c r="P11" s="1"/>
      <x:c r="Q11" s="1"/>
    </x:row>
    <x:row r="12">
      <x:c r="A12" s="34"/>
      <x:c r="B12" s="35"/>
      <x:c r="C12" s="35"/>
      <x:c r="D12" s="36"/>
      <x:c r="E12" s="37"/>
      <x:c r="F12" s="37"/>
      <x:c r="G12" s="36"/>
      <x:c r="H12" s="36"/>
      <x:c r="I12" s="36"/>
      <x:c r="J12" s="38"/>
      <x:c r="K12" s="39"/>
      <x:c r="L12" s="36"/>
      <x:c r="M12" s="39"/>
      <x:c r="N12" s="35"/>
      <x:c r="O12" s="40"/>
      <x:c r="P12" s="1"/>
      <x:c r="Q12" s="1"/>
    </x:row>
    <x:row r="13">
      <x:c r="A13" s="34"/>
      <x:c r="B13" s="35"/>
      <x:c r="C13" s="35"/>
      <x:c r="D13" s="36"/>
      <x:c r="E13" s="37"/>
      <x:c r="F13" s="37"/>
      <x:c r="G13" s="36"/>
      <x:c r="H13" s="36"/>
      <x:c r="I13" s="36"/>
      <x:c r="J13" s="38"/>
      <x:c r="K13" s="39"/>
      <x:c r="L13" s="36"/>
      <x:c r="M13" s="39"/>
      <x:c r="N13" s="35"/>
      <x:c r="O13" s="40"/>
      <x:c r="P13" s="1"/>
      <x:c r="Q13" s="1"/>
    </x:row>
    <x:row r="14">
      <x:c r="A14" s="34"/>
      <x:c r="B14" s="35"/>
      <x:c r="C14" s="35"/>
      <x:c r="D14" s="36"/>
      <x:c r="E14" s="37"/>
      <x:c r="F14" s="37"/>
      <x:c r="G14" s="36"/>
      <x:c r="H14" s="36"/>
      <x:c r="I14" s="36"/>
      <x:c r="J14" s="38"/>
      <x:c r="K14" s="39"/>
      <x:c r="L14" s="36"/>
      <x:c r="M14" s="39"/>
      <x:c r="N14" s="35"/>
      <x:c r="O14" s="40"/>
      <x:c r="P14" s="1"/>
      <x:c r="Q14" s="1"/>
    </x:row>
    <x:row r="15">
      <x:c r="A15" s="34"/>
      <x:c r="B15" s="35"/>
      <x:c r="C15" s="35"/>
      <x:c r="D15" s="36"/>
      <x:c r="E15" s="37"/>
      <x:c r="F15" s="37"/>
      <x:c r="G15" s="36"/>
      <x:c r="H15" s="36"/>
      <x:c r="I15" s="36"/>
      <x:c r="J15" s="38"/>
      <x:c r="K15" s="39"/>
      <x:c r="L15" s="36"/>
      <x:c r="M15" s="39"/>
      <x:c r="N15" s="35"/>
      <x:c r="O15" s="40"/>
      <x:c r="P15" s="1"/>
      <x:c r="Q15" s="1"/>
    </x:row>
    <x:row r="16">
      <x:c r="A16" s="34"/>
      <x:c r="B16" s="35"/>
      <x:c r="C16" s="35"/>
      <x:c r="D16" s="36"/>
      <x:c r="E16" s="37"/>
      <x:c r="F16" s="37"/>
      <x:c r="G16" s="36"/>
      <x:c r="H16" s="36"/>
      <x:c r="I16" s="36"/>
      <x:c r="J16" s="38"/>
      <x:c r="K16" s="39"/>
      <x:c r="L16" s="36"/>
      <x:c r="M16" s="39"/>
      <x:c r="N16" s="35"/>
      <x:c r="O16" s="40"/>
      <x:c r="P16" s="1"/>
      <x:c r="Q16" s="1"/>
    </x:row>
    <x:row r="17">
      <x:c r="A17" s="34"/>
      <x:c r="B17" s="35"/>
      <x:c r="C17" s="35"/>
      <x:c r="D17" s="36"/>
      <x:c r="E17" s="37"/>
      <x:c r="F17" s="37"/>
      <x:c r="G17" s="36"/>
      <x:c r="H17" s="36"/>
      <x:c r="I17" s="36"/>
      <x:c r="J17" s="38"/>
      <x:c r="K17" s="39"/>
      <x:c r="L17" s="36"/>
      <x:c r="M17" s="39"/>
      <x:c r="N17" s="35"/>
      <x:c r="O17" s="40"/>
      <x:c r="P17" s="1"/>
      <x:c r="Q17" s="1"/>
    </x:row>
    <x:row r="18">
      <x:c r="A18" s="34"/>
      <x:c r="B18" s="35"/>
      <x:c r="C18" s="35"/>
      <x:c r="D18" s="36"/>
      <x:c r="E18" s="37"/>
      <x:c r="F18" s="37"/>
      <x:c r="G18" s="36"/>
      <x:c r="H18" s="36"/>
      <x:c r="I18" s="36"/>
      <x:c r="J18" s="38"/>
      <x:c r="K18" s="39"/>
      <x:c r="L18" s="36"/>
      <x:c r="M18" s="39"/>
      <x:c r="N18" s="35"/>
      <x:c r="O18" s="40"/>
      <x:c r="P18" s="1"/>
      <x:c r="Q18" s="1"/>
    </x:row>
    <x:row r="19">
      <x:c r="A19" s="34"/>
      <x:c r="B19" s="35"/>
      <x:c r="C19" s="35"/>
      <x:c r="D19" s="36"/>
      <x:c r="E19" s="37"/>
      <x:c r="F19" s="37"/>
      <x:c r="G19" s="36"/>
      <x:c r="H19" s="36"/>
      <x:c r="I19" s="36"/>
      <x:c r="J19" s="38"/>
      <x:c r="K19" s="39"/>
      <x:c r="L19" s="36"/>
      <x:c r="M19" s="39"/>
      <x:c r="N19" s="35"/>
      <x:c r="O19" s="40"/>
      <x:c r="P19" s="1"/>
      <x:c r="Q19" s="1"/>
    </x:row>
    <x:row r="20">
      <x:c r="A20" s="34"/>
      <x:c r="B20" s="35"/>
      <x:c r="C20" s="35"/>
      <x:c r="D20" s="36"/>
      <x:c r="E20" s="37"/>
      <x:c r="F20" s="37"/>
      <x:c r="G20" s="36"/>
      <x:c r="H20" s="36"/>
      <x:c r="I20" s="36"/>
      <x:c r="J20" s="38"/>
      <x:c r="K20" s="39"/>
      <x:c r="L20" s="36"/>
      <x:c r="M20" s="39"/>
      <x:c r="N20" s="35"/>
      <x:c r="O20" s="40"/>
      <x:c r="P20" s="1"/>
      <x:c r="Q20" s="1"/>
    </x:row>
    <x:row r="21">
      <x:c r="A21" s="34"/>
      <x:c r="B21" s="35"/>
      <x:c r="C21" s="35"/>
      <x:c r="D21" s="36"/>
      <x:c r="E21" s="37"/>
      <x:c r="F21" s="37"/>
      <x:c r="G21" s="36"/>
      <x:c r="H21" s="36"/>
      <x:c r="I21" s="36"/>
      <x:c r="J21" s="38"/>
      <x:c r="K21" s="39"/>
      <x:c r="L21" s="36"/>
      <x:c r="M21" s="39"/>
      <x:c r="N21" s="35"/>
      <x:c r="O21" s="40"/>
      <x:c r="P21" s="1"/>
      <x:c r="Q21" s="1"/>
    </x:row>
    <x:row r="22">
      <x:c r="A22" s="34"/>
      <x:c r="B22" s="35"/>
      <x:c r="C22" s="35"/>
      <x:c r="D22" s="36"/>
      <x:c r="E22" s="37"/>
      <x:c r="F22" s="37"/>
      <x:c r="G22" s="36"/>
      <x:c r="H22" s="36"/>
      <x:c r="I22" s="36"/>
      <x:c r="J22" s="38"/>
      <x:c r="K22" s="39"/>
      <x:c r="L22" s="36"/>
      <x:c r="M22" s="39"/>
      <x:c r="N22" s="35"/>
      <x:c r="O22" s="40"/>
      <x:c r="P22" s="1"/>
      <x:c r="Q22" s="1"/>
    </x:row>
    <x:row r="23">
      <x:c r="A23" s="34"/>
      <x:c r="B23" s="35"/>
      <x:c r="C23" s="35"/>
      <x:c r="D23" s="36"/>
      <x:c r="E23" s="37"/>
      <x:c r="F23" s="37"/>
      <x:c r="G23" s="36"/>
      <x:c r="H23" s="36"/>
      <x:c r="I23" s="36"/>
      <x:c r="J23" s="38"/>
      <x:c r="K23" s="39"/>
      <x:c r="L23" s="36"/>
      <x:c r="M23" s="39"/>
      <x:c r="N23" s="35"/>
      <x:c r="O23" s="40"/>
      <x:c r="P23" s="1"/>
      <x:c r="Q23" s="1"/>
    </x:row>
    <x:row r="24">
      <x:c r="A24" s="34"/>
      <x:c r="B24" s="35"/>
      <x:c r="C24" s="35"/>
      <x:c r="D24" s="36"/>
      <x:c r="E24" s="37"/>
      <x:c r="F24" s="37"/>
      <x:c r="G24" s="36"/>
      <x:c r="H24" s="36"/>
      <x:c r="I24" s="36"/>
      <x:c r="J24" s="38"/>
      <x:c r="K24" s="39"/>
      <x:c r="L24" s="36"/>
      <x:c r="M24" s="39"/>
      <x:c r="N24" s="35"/>
      <x:c r="O24" s="40"/>
      <x:c r="P24" s="1"/>
      <x:c r="Q24" s="1"/>
    </x:row>
    <x:row r="25">
      <x:c r="A25" s="34"/>
      <x:c r="B25" s="35"/>
      <x:c r="C25" s="35"/>
      <x:c r="D25" s="36"/>
      <x:c r="E25" s="37"/>
      <x:c r="F25" s="37"/>
      <x:c r="G25" s="36"/>
      <x:c r="H25" s="36"/>
      <x:c r="I25" s="36"/>
      <x:c r="J25" s="38"/>
      <x:c r="K25" s="39"/>
      <x:c r="L25" s="36"/>
      <x:c r="M25" s="39"/>
      <x:c r="N25" s="35"/>
      <x:c r="O25" s="40"/>
      <x:c r="P25" s="1"/>
      <x:c r="Q25" s="1"/>
    </x:row>
    <x:row r="26">
      <x:c r="A26" s="34"/>
      <x:c r="B26" s="35"/>
      <x:c r="C26" s="35"/>
      <x:c r="D26" s="36"/>
      <x:c r="E26" s="37"/>
      <x:c r="F26" s="37"/>
      <x:c r="G26" s="36"/>
      <x:c r="H26" s="36"/>
      <x:c r="I26" s="36"/>
      <x:c r="J26" s="38"/>
      <x:c r="K26" s="39"/>
      <x:c r="L26" s="36"/>
      <x:c r="M26" s="39"/>
      <x:c r="N26" s="35"/>
      <x:c r="O26" s="40"/>
      <x:c r="P26" s="1"/>
      <x:c r="Q26" s="1"/>
    </x:row>
    <x:row r="27">
      <x:c r="A27" s="34"/>
      <x:c r="B27" s="35"/>
      <x:c r="C27" s="35"/>
      <x:c r="D27" s="36"/>
      <x:c r="E27" s="37"/>
      <x:c r="F27" s="37"/>
      <x:c r="G27" s="36"/>
      <x:c r="H27" s="36"/>
      <x:c r="I27" s="36"/>
      <x:c r="J27" s="38"/>
      <x:c r="K27" s="39"/>
      <x:c r="L27" s="36"/>
      <x:c r="M27" s="39"/>
      <x:c r="N27" s="35"/>
      <x:c r="O27" s="40"/>
      <x:c r="P27" s="1"/>
      <x:c r="Q27" s="1"/>
    </x:row>
    <x:row r="28">
      <x:c r="A28" s="34"/>
      <x:c r="B28" s="35"/>
      <x:c r="C28" s="35"/>
      <x:c r="D28" s="36"/>
      <x:c r="E28" s="37"/>
      <x:c r="F28" s="37"/>
      <x:c r="G28" s="36"/>
      <x:c r="H28" s="36"/>
      <x:c r="I28" s="36"/>
      <x:c r="J28" s="38"/>
      <x:c r="K28" s="39"/>
      <x:c r="L28" s="36"/>
      <x:c r="M28" s="39"/>
      <x:c r="N28" s="35"/>
      <x:c r="O28" s="40"/>
      <x:c r="P28" s="1"/>
      <x:c r="Q28" s="1"/>
    </x:row>
    <x:row r="29">
      <x:c r="A29" s="34"/>
      <x:c r="B29" s="35"/>
      <x:c r="C29" s="35"/>
      <x:c r="D29" s="36"/>
      <x:c r="E29" s="37"/>
      <x:c r="F29" s="37"/>
      <x:c r="G29" s="36"/>
      <x:c r="H29" s="36"/>
      <x:c r="I29" s="36"/>
      <x:c r="J29" s="38"/>
      <x:c r="K29" s="39"/>
      <x:c r="L29" s="36"/>
      <x:c r="M29" s="39"/>
      <x:c r="N29" s="35"/>
      <x:c r="O29" s="40"/>
      <x:c r="P29" s="1"/>
      <x:c r="Q29" s="1"/>
    </x:row>
    <x:row r="30">
      <x:c r="A30" s="41"/>
      <x:c r="B30" s="42"/>
      <x:c r="C30" s="42"/>
      <x:c r="D30" s="43"/>
      <x:c r="E30" s="44"/>
      <x:c r="F30" s="44"/>
      <x:c r="G30" s="43"/>
      <x:c r="H30" s="43"/>
      <x:c r="I30" s="43"/>
      <x:c r="J30" s="45"/>
      <x:c r="K30" s="46"/>
      <x:c r="L30" s="43"/>
      <x:c r="M30" s="46"/>
      <x:c r="N30" s="42"/>
      <x:c r="O30" s="47"/>
      <x:c r="P30" s="1"/>
      <x:c r="Q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</x:sheetData>
  <x:mergeCells>
    <x:mergeCell ref="A2:O2"/>
  </x:mergeCells>
  <x:dataValidations count="2">
    <x:dataValidation type="list" sqref="K5:K30">
      <x:formula1>"Clear,Review,Hold"</x:formula1>
    </x:dataValidation>
    <x:dataValidation type="list" sqref="M5:M30">
      <x:formula1>"Yes,No"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14" hidden="0" customWidth="1"/>
    <x:col min="2" max="2" width="28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4" hidden="0" customWidth="1"/>
    <x:col min="10" max="10" width="14" hidden="0" customWidth="1"/>
    <x:col min="11" max="11" width="18" hidden="0" customWidth="1"/>
    <x:col min="12" max="12" width="1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2" t="str">
        <x:v>Corporate Gift SKU Retirement Scorecard 2026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"/>
      <x:c r="N2" s="1"/>
      <x:c r="O2" s="1"/>
      <x:c r="P2" s="1"/>
      <x:c r="Q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48" t="str">
        <x:v>Editable assumption</x:v>
      </x:c>
      <x:c r="B4" s="48" t="str">
        <x:v>Value</x:v>
      </x:c>
      <x:c r="C4" s="48" t="str">
        <x:v>Editable weight</x:v>
      </x:c>
      <x:c r="D4" s="48" t="str">
        <x:v>Weight %</x:v>
      </x:c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A5" s="49" t="str">
        <x:v>Demand target</x:v>
      </x:c>
      <x:c r="B5" s="52" t="n">
        <x:v>150</x:v>
      </x:c>
      <x:c r="C5" s="50" t="str">
        <x:v>Demand</x:v>
      </x:c>
      <x:c r="D5" s="53" t="n">
        <x:v>20</x:v>
      </x:c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>
      <x:c r="A6" s="25" t="str">
        <x:v>Target gross margin</x:v>
      </x:c>
      <x:c r="B6" s="21" t="n">
        <x:v>0.4</x:v>
      </x:c>
      <x:c r="C6" s="1" t="str">
        <x:v>Margin</x:v>
      </x:c>
      <x:c r="D6" s="54" t="n">
        <x:v>20</x:v>
      </x:c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</x:row>
    <x:row r="7">
      <x:c r="A7" s="25" t="str">
        <x:v>Maximum defect rate</x:v>
      </x:c>
      <x:c r="B7" s="21" t="n">
        <x:v>0.05</x:v>
      </x:c>
      <x:c r="C7" s="1" t="str">
        <x:v>Quality</x:v>
      </x:c>
      <x:c r="D7" s="54" t="n">
        <x:v>20</x:v>
      </x:c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>
      <x:c r="A8" s="25" t="str">
        <x:v>Target lead time</x:v>
      </x:c>
      <x:c r="B8" s="18" t="n">
        <x:v>30</x:v>
      </x:c>
      <x:c r="C8" s="1" t="str">
        <x:v>Lead time</x:v>
      </x:c>
      <x:c r="D8" s="54" t="n">
        <x:v>10</x:v>
      </x:c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>
      <x:c r="A9" s="25" t="str">
        <x:v>Maximum lead time</x:v>
      </x:c>
      <x:c r="B9" s="18" t="n">
        <x:v>90</x:v>
      </x:c>
      <x:c r="C9" s="1" t="str">
        <x:v>Supplier capacity</x:v>
      </x:c>
      <x:c r="D9" s="54" t="n">
        <x:v>10</x:v>
      </x:c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>
      <x:c r="A10" s="25" t="str">
        <x:v>Target supplier capacity</x:v>
      </x:c>
      <x:c r="B10" s="21" t="n">
        <x:v>0.85</x:v>
      </x:c>
      <x:c r="C10" s="1" t="str">
        <x:v>Market eligibility</x:v>
      </x:c>
      <x:c r="D10" s="54" t="n">
        <x:v>10</x:v>
      </x:c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>
      <x:c r="A11" s="27" t="str">
        <x:v>Decision threshold</x:v>
      </x:c>
      <x:c r="B11" s="32" t="n">
        <x:v>75</x:v>
      </x:c>
      <x:c r="C11" s="28" t="str">
        <x:v>Replacement readiness</x:v>
      </x:c>
      <x:c r="D11" s="55" t="n">
        <x:v>10</x:v>
      </x:c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</x:row>
    <x:row r="12">
      <x:c r="A12" s="1" t="str"/>
      <x:c r="B12" s="1" t="str"/>
      <x:c r="C12" s="57" t="str">
        <x:v>Weight total</x:v>
      </x:c>
      <x:c r="D12" s="57" t="n">
        <x:f>SUM(D5:D11)</x:f>
        <x:v>100</x:v>
      </x:c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>
      <x:c r="A14" s="22" t="str">
        <x:v>SKU ID</x:v>
      </x:c>
      <x:c r="B14" s="23" t="str">
        <x:v>SKU name</x:v>
      </x:c>
      <x:c r="C14" s="23" t="str">
        <x:v>Demand score</x:v>
      </x:c>
      <x:c r="D14" s="23" t="str">
        <x:v>Margin score</x:v>
      </x:c>
      <x:c r="E14" s="23" t="str">
        <x:v>Quality score</x:v>
      </x:c>
      <x:c r="F14" s="23" t="str">
        <x:v>Lead-time score</x:v>
      </x:c>
      <x:c r="G14" s="23" t="str">
        <x:v>Capacity score</x:v>
      </x:c>
      <x:c r="H14" s="23" t="str">
        <x:v>Market score</x:v>
      </x:c>
      <x:c r="I14" s="23" t="str">
        <x:v>Replacement score</x:v>
      </x:c>
      <x:c r="J14" s="23" t="str">
        <x:v>Weighted score</x:v>
      </x:c>
      <x:c r="K14" s="23" t="str">
        <x:v>Suggested outcome</x:v>
      </x:c>
      <x:c r="L14" s="24" t="str">
        <x:v>Data status</x:v>
      </x:c>
      <x:c r="M14" s="1"/>
      <x:c r="N14" s="1"/>
      <x:c r="O14" s="1"/>
      <x:c r="P14" s="1"/>
      <x:c r="Q14" s="1"/>
    </x:row>
    <x:row r="15">
      <x:c r="A15" s="25" t="str">
        <x:f>'Inputs'!A5</x:f>
        <x:v>SKU-DEMO-101</x:v>
      </x:c>
      <x:c r="B15" s="1" t="str">
        <x:f>'Inputs'!B5</x:f>
        <x:v>Hypothetical welcome-kit bottle</x:v>
      </x:c>
      <x:c r="C15" s="58" t="n">
        <x:f>IF(OR('Inputs'!D5="",'Inputs'!M5&lt;&gt;"Yes"),"",MIN(100,'Inputs'!D5/$B$5*100))</x:f>
        <x:v>100</x:v>
      </x:c>
      <x:c r="D15" s="58" t="n">
        <x:f>IF(OR('Inputs'!E5="",'Inputs'!F5="",'Inputs'!F5=0,'Inputs'!M5&lt;&gt;"Yes"),"",MAX(0,MIN(100,(('Inputs'!F5-'Inputs'!E5)/'Inputs'!F5)/$B$6*100)))</x:f>
        <x:v>100</x:v>
      </x:c>
      <x:c r="E15" s="58" t="n">
        <x:f>IF(OR('Inputs'!G5="",'Inputs'!H5="",'Inputs'!H5=0,'Inputs'!M5&lt;&gt;"Yes"),"",MAX(0,100-('Inputs'!G5/'Inputs'!H5)/$B$7*100))</x:f>
        <x:v>60</x:v>
      </x:c>
      <x:c r="F15" s="58" t="n">
        <x:f>IF(OR('Inputs'!I5="",'Inputs'!M5&lt;&gt;"Yes"),"",IF('Inputs'!I5&lt;=$B$8,100,IF('Inputs'!I5&gt;=$B$9,0,($B$9-'Inputs'!I5)/($B$9-$B$8)*100)))</x:f>
        <x:v>91.66666666666666</x:v>
      </x:c>
      <x:c r="G15" s="58" t="n">
        <x:f>IF(OR('Inputs'!J5="",'Inputs'!M5&lt;&gt;"Yes"),"",MIN(100,'Inputs'!J5/$B$10*100))</x:f>
        <x:v>100</x:v>
      </x:c>
      <x:c r="H15" s="58" t="n">
        <x:f>IF(OR('Inputs'!K5="",'Inputs'!M5&lt;&gt;"Yes"),"",IF('Inputs'!K5="Clear",100,IF('Inputs'!K5="Review",50,0)))</x:f>
        <x:v>100</x:v>
      </x:c>
      <x:c r="I15" s="58" t="n">
        <x:f>IF(OR('Inputs'!L5="",'Inputs'!M5&lt;&gt;"Yes"),"",'Inputs'!L5)</x:f>
        <x:v>40</x:v>
      </x:c>
      <x:c r="J15" s="58" t="n">
        <x:f>IF(COUNT(C15:I15)&lt;7,"",(C15*$D$5+D15*$D$6+E15*$D$7+F15*$D$8+G15*$D$9+H15*$D$10+I15*$D$11)/100)</x:f>
        <x:v>85.16666666666666</x:v>
      </x:c>
      <x:c r="K15" s="1" t="str">
        <x:f>IF(J15="","Missing data",IF('Inputs'!K5&lt;&gt;"Clear","Localize",IF(J15&gt;=$B$11,"Keep",IF(AND(J15&lt;50,I15&gt;=70),"Retire","Improve"))))</x:f>
        <x:v>Keep</x:v>
      </x:c>
      <x:c r="L15" s="26" t="str">
        <x:f>IF(J15="","Incomplete","Complete")</x:f>
        <x:v>Complete</x:v>
      </x:c>
      <x:c r="M15" s="1"/>
      <x:c r="N15" s="1"/>
      <x:c r="O15" s="1"/>
      <x:c r="P15" s="1"/>
      <x:c r="Q15" s="1"/>
    </x:row>
    <x:row r="16">
      <x:c r="A16" s="25" t="str">
        <x:f>'Inputs'!A6</x:f>
        <x:v>SKU-DEMO-202</x:v>
      </x:c>
      <x:c r="B16" s="1" t="str">
        <x:f>'Inputs'!B6</x:f>
        <x:v>Hypothetical desk cable set</x:v>
      </x:c>
      <x:c r="C16" s="58" t="n">
        <x:f>IF(OR('Inputs'!D6="",'Inputs'!M6&lt;&gt;"Yes"),"",MIN(100,'Inputs'!D6/$B$5*100))</x:f>
        <x:v>40</x:v>
      </x:c>
      <x:c r="D16" s="58" t="n">
        <x:f>IF(OR('Inputs'!E6="",'Inputs'!F6="",'Inputs'!F6=0,'Inputs'!M6&lt;&gt;"Yes"),"",MAX(0,MIN(100,(('Inputs'!F6-'Inputs'!E6)/'Inputs'!F6)/$B$6*100)))</x:f>
        <x:v>70</x:v>
      </x:c>
      <x:c r="E16" s="58" t="n">
        <x:f>IF(OR('Inputs'!G6="",'Inputs'!H6="",'Inputs'!H6=0,'Inputs'!M6&lt;&gt;"Yes"),"",MAX(0,100-('Inputs'!G6/'Inputs'!H6)/$B$7*100))</x:f>
        <x:v>0</x:v>
      </x:c>
      <x:c r="F16" s="58" t="n">
        <x:f>IF(OR('Inputs'!I6="",'Inputs'!M6&lt;&gt;"Yes"),"",IF('Inputs'!I6&lt;=$B$8,100,IF('Inputs'!I6&gt;=$B$9,0,($B$9-'Inputs'!I6)/($B$9-$B$8)*100)))</x:f>
        <x:v>33.33333333333333</x:v>
      </x:c>
      <x:c r="G16" s="58" t="n">
        <x:f>IF(OR('Inputs'!J6="",'Inputs'!M6&lt;&gt;"Yes"),"",MIN(100,'Inputs'!J6/$B$10*100))</x:f>
        <x:v>64.70588235294117</x:v>
      </x:c>
      <x:c r="H16" s="58" t="n">
        <x:f>IF(OR('Inputs'!K6="",'Inputs'!M6&lt;&gt;"Yes"),"",IF('Inputs'!K6="Clear",100,IF('Inputs'!K6="Review",50,0)))</x:f>
        <x:v>50</x:v>
      </x:c>
      <x:c r="I16" s="58" t="n">
        <x:f>IF(OR('Inputs'!L6="",'Inputs'!M6&lt;&gt;"Yes"),"",'Inputs'!L6)</x:f>
        <x:v>85</x:v>
      </x:c>
      <x:c r="J16" s="58" t="n">
        <x:f>IF(COUNT(C16:I16)&lt;7,"",(C16*$D$5+D16*$D$6+E16*$D$7+F16*$D$8+G16*$D$9+H16*$D$10+I16*$D$11)/100)</x:f>
        <x:v>45.303921568627445</x:v>
      </x:c>
      <x:c r="K16" s="1" t="str">
        <x:f>IF(J16="","Missing data",IF('Inputs'!K6&lt;&gt;"Clear","Localize",IF(J16&gt;=$B$11,"Keep",IF(AND(J16&lt;50,I16&gt;=70),"Retire","Improve"))))</x:f>
        <x:v>Localize</x:v>
      </x:c>
      <x:c r="L16" s="26" t="str">
        <x:f>IF(J16="","Incomplete","Complete")</x:f>
        <x:v>Complete</x:v>
      </x:c>
      <x:c r="M16" s="1"/>
      <x:c r="N16" s="1"/>
      <x:c r="O16" s="1"/>
      <x:c r="P16" s="1"/>
      <x:c r="Q16" s="1"/>
    </x:row>
    <x:row r="17">
      <x:c r="A17" s="25" t="str">
        <x:f>'Inputs'!A7</x:f>
        <x:v>SKU-DEMO-303</x:v>
      </x:c>
      <x:c r="B17" s="1" t="str">
        <x:f>'Inputs'!B7</x:f>
        <x:v>Hypothetical ceramic set</x:v>
      </x:c>
      <x:c r="C17" s="58" t="str">
        <x:f>IF(OR('Inputs'!D7="",'Inputs'!M7&lt;&gt;"Yes"),"",MIN(100,'Inputs'!D7/$B$5*100))</x:f>
      </x:c>
      <x:c r="D17" s="58" t="str">
        <x:f>IF(OR('Inputs'!E7="",'Inputs'!F7="",'Inputs'!F7=0,'Inputs'!M7&lt;&gt;"Yes"),"",MAX(0,MIN(100,(('Inputs'!F7-'Inputs'!E7)/'Inputs'!F7)/$B$6*100)))</x:f>
      </x:c>
      <x:c r="E17" s="58" t="str">
        <x:f>IF(OR('Inputs'!G7="",'Inputs'!H7="",'Inputs'!H7=0,'Inputs'!M7&lt;&gt;"Yes"),"",MAX(0,100-('Inputs'!G7/'Inputs'!H7)/$B$7*100))</x:f>
      </x:c>
      <x:c r="F17" s="58" t="str">
        <x:f>IF(OR('Inputs'!I7="",'Inputs'!M7&lt;&gt;"Yes"),"",IF('Inputs'!I7&lt;=$B$8,100,IF('Inputs'!I7&gt;=$B$9,0,($B$9-'Inputs'!I7)/($B$9-$B$8)*100)))</x:f>
      </x:c>
      <x:c r="G17" s="58" t="str">
        <x:f>IF(OR('Inputs'!J7="",'Inputs'!M7&lt;&gt;"Yes"),"",MIN(100,'Inputs'!J7/$B$10*100))</x:f>
      </x:c>
      <x:c r="H17" s="58" t="str">
        <x:f>IF(OR('Inputs'!K7="",'Inputs'!M7&lt;&gt;"Yes"),"",IF('Inputs'!K7="Clear",100,IF('Inputs'!K7="Review",50,0)))</x:f>
      </x:c>
      <x:c r="I17" s="58" t="str">
        <x:f>IF(OR('Inputs'!L7="",'Inputs'!M7&lt;&gt;"Yes"),"",'Inputs'!L7)</x:f>
      </x:c>
      <x:c r="J17" s="58" t="str">
        <x:f>IF(COUNT(C17:I17)&lt;7,"",(C17*$D$5+D17*$D$6+E17*$D$7+F17*$D$8+G17*$D$9+H17*$D$10+I17*$D$11)/100)</x:f>
      </x:c>
      <x:c r="K17" s="1" t="str">
        <x:f>IF(J17="","Missing data",IF('Inputs'!K7&lt;&gt;"Clear","Localize",IF(J17&gt;=$B$11,"Keep",IF(AND(J17&lt;50,I17&gt;=70),"Retire","Improve"))))</x:f>
        <x:v>Missing data</x:v>
      </x:c>
      <x:c r="L17" s="26" t="str">
        <x:f>IF(J17="","Incomplete","Complete")</x:f>
        <x:v>Incomplete</x:v>
      </x:c>
      <x:c r="M17" s="1"/>
      <x:c r="N17" s="1"/>
      <x:c r="O17" s="1"/>
      <x:c r="P17" s="1"/>
      <x:c r="Q17" s="1"/>
    </x:row>
    <x:row r="18">
      <x:c r="A18" s="25" t="n">
        <x:f>'Inputs'!A8</x:f>
        <x:v>0</x:v>
      </x:c>
      <x:c r="B18" s="1" t="n">
        <x:f>'Inputs'!B8</x:f>
        <x:v>0</x:v>
      </x:c>
      <x:c r="C18" s="58" t="str">
        <x:f>IF(OR('Inputs'!D8="",'Inputs'!M8&lt;&gt;"Yes"),"",MIN(100,'Inputs'!D8/$B$5*100))</x:f>
      </x:c>
      <x:c r="D18" s="58" t="str">
        <x:f>IF(OR('Inputs'!E8="",'Inputs'!F8="",'Inputs'!F8=0,'Inputs'!M8&lt;&gt;"Yes"),"",MAX(0,MIN(100,(('Inputs'!F8-'Inputs'!E8)/'Inputs'!F8)/$B$6*100)))</x:f>
      </x:c>
      <x:c r="E18" s="58" t="str">
        <x:f>IF(OR('Inputs'!G8="",'Inputs'!H8="",'Inputs'!H8=0,'Inputs'!M8&lt;&gt;"Yes"),"",MAX(0,100-('Inputs'!G8/'Inputs'!H8)/$B$7*100))</x:f>
      </x:c>
      <x:c r="F18" s="58" t="str">
        <x:f>IF(OR('Inputs'!I8="",'Inputs'!M8&lt;&gt;"Yes"),"",IF('Inputs'!I8&lt;=$B$8,100,IF('Inputs'!I8&gt;=$B$9,0,($B$9-'Inputs'!I8)/($B$9-$B$8)*100)))</x:f>
      </x:c>
      <x:c r="G18" s="58" t="str">
        <x:f>IF(OR('Inputs'!J8="",'Inputs'!M8&lt;&gt;"Yes"),"",MIN(100,'Inputs'!J8/$B$10*100))</x:f>
      </x:c>
      <x:c r="H18" s="58" t="str">
        <x:f>IF(OR('Inputs'!K8="",'Inputs'!M8&lt;&gt;"Yes"),"",IF('Inputs'!K8="Clear",100,IF('Inputs'!K8="Review",50,0)))</x:f>
      </x:c>
      <x:c r="I18" s="58" t="str">
        <x:f>IF(OR('Inputs'!L8="",'Inputs'!M8&lt;&gt;"Yes"),"",'Inputs'!L8)</x:f>
      </x:c>
      <x:c r="J18" s="58" t="str">
        <x:f>IF(COUNT(C18:I18)&lt;7,"",(C18*$D$5+D18*$D$6+E18*$D$7+F18*$D$8+G18*$D$9+H18*$D$10+I18*$D$11)/100)</x:f>
      </x:c>
      <x:c r="K18" s="1" t="str">
        <x:f>IF(J18="","Missing data",IF('Inputs'!K8&lt;&gt;"Clear","Localize",IF(J18&gt;=$B$11,"Keep",IF(AND(J18&lt;50,I18&gt;=70),"Retire","Improve"))))</x:f>
        <x:v>Missing data</x:v>
      </x:c>
      <x:c r="L18" s="26" t="str">
        <x:f>IF(J18="","Incomplete","Complete")</x:f>
        <x:v>Incomplete</x:v>
      </x:c>
      <x:c r="M18" s="1"/>
      <x:c r="N18" s="1"/>
      <x:c r="O18" s="1"/>
      <x:c r="P18" s="1"/>
      <x:c r="Q18" s="1"/>
    </x:row>
    <x:row r="19">
      <x:c r="A19" s="25" t="n">
        <x:f>'Inputs'!A9</x:f>
        <x:v>0</x:v>
      </x:c>
      <x:c r="B19" s="1" t="n">
        <x:f>'Inputs'!B9</x:f>
        <x:v>0</x:v>
      </x:c>
      <x:c r="C19" s="58" t="str">
        <x:f>IF(OR('Inputs'!D9="",'Inputs'!M9&lt;&gt;"Yes"),"",MIN(100,'Inputs'!D9/$B$5*100))</x:f>
      </x:c>
      <x:c r="D19" s="58" t="str">
        <x:f>IF(OR('Inputs'!E9="",'Inputs'!F9="",'Inputs'!F9=0,'Inputs'!M9&lt;&gt;"Yes"),"",MAX(0,MIN(100,(('Inputs'!F9-'Inputs'!E9)/'Inputs'!F9)/$B$6*100)))</x:f>
      </x:c>
      <x:c r="E19" s="58" t="str">
        <x:f>IF(OR('Inputs'!G9="",'Inputs'!H9="",'Inputs'!H9=0,'Inputs'!M9&lt;&gt;"Yes"),"",MAX(0,100-('Inputs'!G9/'Inputs'!H9)/$B$7*100))</x:f>
      </x:c>
      <x:c r="F19" s="58" t="str">
        <x:f>IF(OR('Inputs'!I9="",'Inputs'!M9&lt;&gt;"Yes"),"",IF('Inputs'!I9&lt;=$B$8,100,IF('Inputs'!I9&gt;=$B$9,0,($B$9-'Inputs'!I9)/($B$9-$B$8)*100)))</x:f>
      </x:c>
      <x:c r="G19" s="58" t="str">
        <x:f>IF(OR('Inputs'!J9="",'Inputs'!M9&lt;&gt;"Yes"),"",MIN(100,'Inputs'!J9/$B$10*100))</x:f>
      </x:c>
      <x:c r="H19" s="58" t="str">
        <x:f>IF(OR('Inputs'!K9="",'Inputs'!M9&lt;&gt;"Yes"),"",IF('Inputs'!K9="Clear",100,IF('Inputs'!K9="Review",50,0)))</x:f>
      </x:c>
      <x:c r="I19" s="58" t="str">
        <x:f>IF(OR('Inputs'!L9="",'Inputs'!M9&lt;&gt;"Yes"),"",'Inputs'!L9)</x:f>
      </x:c>
      <x:c r="J19" s="58" t="str">
        <x:f>IF(COUNT(C19:I19)&lt;7,"",(C19*$D$5+D19*$D$6+E19*$D$7+F19*$D$8+G19*$D$9+H19*$D$10+I19*$D$11)/100)</x:f>
      </x:c>
      <x:c r="K19" s="1" t="str">
        <x:f>IF(J19="","Missing data",IF('Inputs'!K9&lt;&gt;"Clear","Localize",IF(J19&gt;=$B$11,"Keep",IF(AND(J19&lt;50,I19&gt;=70),"Retire","Improve"))))</x:f>
        <x:v>Missing data</x:v>
      </x:c>
      <x:c r="L19" s="26" t="str">
        <x:f>IF(J19="","Incomplete","Complete")</x:f>
        <x:v>Incomplete</x:v>
      </x:c>
      <x:c r="M19" s="1"/>
      <x:c r="N19" s="1"/>
      <x:c r="O19" s="1"/>
      <x:c r="P19" s="1"/>
      <x:c r="Q19" s="1"/>
    </x:row>
    <x:row r="20">
      <x:c r="A20" s="25" t="n">
        <x:f>'Inputs'!A10</x:f>
        <x:v>0</x:v>
      </x:c>
      <x:c r="B20" s="1" t="n">
        <x:f>'Inputs'!B10</x:f>
        <x:v>0</x:v>
      </x:c>
      <x:c r="C20" s="58" t="str">
        <x:f>IF(OR('Inputs'!D10="",'Inputs'!M10&lt;&gt;"Yes"),"",MIN(100,'Inputs'!D10/$B$5*100))</x:f>
      </x:c>
      <x:c r="D20" s="58" t="str">
        <x:f>IF(OR('Inputs'!E10="",'Inputs'!F10="",'Inputs'!F10=0,'Inputs'!M10&lt;&gt;"Yes"),"",MAX(0,MIN(100,(('Inputs'!F10-'Inputs'!E10)/'Inputs'!F10)/$B$6*100)))</x:f>
      </x:c>
      <x:c r="E20" s="58" t="str">
        <x:f>IF(OR('Inputs'!G10="",'Inputs'!H10="",'Inputs'!H10=0,'Inputs'!M10&lt;&gt;"Yes"),"",MAX(0,100-('Inputs'!G10/'Inputs'!H10)/$B$7*100))</x:f>
      </x:c>
      <x:c r="F20" s="58" t="str">
        <x:f>IF(OR('Inputs'!I10="",'Inputs'!M10&lt;&gt;"Yes"),"",IF('Inputs'!I10&lt;=$B$8,100,IF('Inputs'!I10&gt;=$B$9,0,($B$9-'Inputs'!I10)/($B$9-$B$8)*100)))</x:f>
      </x:c>
      <x:c r="G20" s="58" t="str">
        <x:f>IF(OR('Inputs'!J10="",'Inputs'!M10&lt;&gt;"Yes"),"",MIN(100,'Inputs'!J10/$B$10*100))</x:f>
      </x:c>
      <x:c r="H20" s="58" t="str">
        <x:f>IF(OR('Inputs'!K10="",'Inputs'!M10&lt;&gt;"Yes"),"",IF('Inputs'!K10="Clear",100,IF('Inputs'!K10="Review",50,0)))</x:f>
      </x:c>
      <x:c r="I20" s="58" t="str">
        <x:f>IF(OR('Inputs'!L10="",'Inputs'!M10&lt;&gt;"Yes"),"",'Inputs'!L10)</x:f>
      </x:c>
      <x:c r="J20" s="58" t="str">
        <x:f>IF(COUNT(C20:I20)&lt;7,"",(C20*$D$5+D20*$D$6+E20*$D$7+F20*$D$8+G20*$D$9+H20*$D$10+I20*$D$11)/100)</x:f>
      </x:c>
      <x:c r="K20" s="1" t="str">
        <x:f>IF(J20="","Missing data",IF('Inputs'!K10&lt;&gt;"Clear","Localize",IF(J20&gt;=$B$11,"Keep",IF(AND(J20&lt;50,I20&gt;=70),"Retire","Improve"))))</x:f>
        <x:v>Missing data</x:v>
      </x:c>
      <x:c r="L20" s="26" t="str">
        <x:f>IF(J20="","Incomplete","Complete")</x:f>
        <x:v>Incomplete</x:v>
      </x:c>
      <x:c r="M20" s="1"/>
      <x:c r="N20" s="1"/>
      <x:c r="O20" s="1"/>
      <x:c r="P20" s="1"/>
      <x:c r="Q20" s="1"/>
    </x:row>
    <x:row r="21">
      <x:c r="A21" s="25" t="n">
        <x:f>'Inputs'!A11</x:f>
        <x:v>0</x:v>
      </x:c>
      <x:c r="B21" s="1" t="n">
        <x:f>'Inputs'!B11</x:f>
        <x:v>0</x:v>
      </x:c>
      <x:c r="C21" s="58" t="str">
        <x:f>IF(OR('Inputs'!D11="",'Inputs'!M11&lt;&gt;"Yes"),"",MIN(100,'Inputs'!D11/$B$5*100))</x:f>
      </x:c>
      <x:c r="D21" s="58" t="str">
        <x:f>IF(OR('Inputs'!E11="",'Inputs'!F11="",'Inputs'!F11=0,'Inputs'!M11&lt;&gt;"Yes"),"",MAX(0,MIN(100,(('Inputs'!F11-'Inputs'!E11)/'Inputs'!F11)/$B$6*100)))</x:f>
      </x:c>
      <x:c r="E21" s="58" t="str">
        <x:f>IF(OR('Inputs'!G11="",'Inputs'!H11="",'Inputs'!H11=0,'Inputs'!M11&lt;&gt;"Yes"),"",MAX(0,100-('Inputs'!G11/'Inputs'!H11)/$B$7*100))</x:f>
      </x:c>
      <x:c r="F21" s="58" t="str">
        <x:f>IF(OR('Inputs'!I11="",'Inputs'!M11&lt;&gt;"Yes"),"",IF('Inputs'!I11&lt;=$B$8,100,IF('Inputs'!I11&gt;=$B$9,0,($B$9-'Inputs'!I11)/($B$9-$B$8)*100)))</x:f>
      </x:c>
      <x:c r="G21" s="58" t="str">
        <x:f>IF(OR('Inputs'!J11="",'Inputs'!M11&lt;&gt;"Yes"),"",MIN(100,'Inputs'!J11/$B$10*100))</x:f>
      </x:c>
      <x:c r="H21" s="58" t="str">
        <x:f>IF(OR('Inputs'!K11="",'Inputs'!M11&lt;&gt;"Yes"),"",IF('Inputs'!K11="Clear",100,IF('Inputs'!K11="Review",50,0)))</x:f>
      </x:c>
      <x:c r="I21" s="58" t="str">
        <x:f>IF(OR('Inputs'!L11="",'Inputs'!M11&lt;&gt;"Yes"),"",'Inputs'!L11)</x:f>
      </x:c>
      <x:c r="J21" s="58" t="str">
        <x:f>IF(COUNT(C21:I21)&lt;7,"",(C21*$D$5+D21*$D$6+E21*$D$7+F21*$D$8+G21*$D$9+H21*$D$10+I21*$D$11)/100)</x:f>
      </x:c>
      <x:c r="K21" s="1" t="str">
        <x:f>IF(J21="","Missing data",IF('Inputs'!K11&lt;&gt;"Clear","Localize",IF(J21&gt;=$B$11,"Keep",IF(AND(J21&lt;50,I21&gt;=70),"Retire","Improve"))))</x:f>
        <x:v>Missing data</x:v>
      </x:c>
      <x:c r="L21" s="26" t="str">
        <x:f>IF(J21="","Incomplete","Complete")</x:f>
        <x:v>Incomplete</x:v>
      </x:c>
      <x:c r="M21" s="1"/>
      <x:c r="N21" s="1"/>
      <x:c r="O21" s="1"/>
      <x:c r="P21" s="1"/>
      <x:c r="Q21" s="1"/>
    </x:row>
    <x:row r="22">
      <x:c r="A22" s="25" t="n">
        <x:f>'Inputs'!A12</x:f>
        <x:v>0</x:v>
      </x:c>
      <x:c r="B22" s="1" t="n">
        <x:f>'Inputs'!B12</x:f>
        <x:v>0</x:v>
      </x:c>
      <x:c r="C22" s="58" t="str">
        <x:f>IF(OR('Inputs'!D12="",'Inputs'!M12&lt;&gt;"Yes"),"",MIN(100,'Inputs'!D12/$B$5*100))</x:f>
      </x:c>
      <x:c r="D22" s="58" t="str">
        <x:f>IF(OR('Inputs'!E12="",'Inputs'!F12="",'Inputs'!F12=0,'Inputs'!M12&lt;&gt;"Yes"),"",MAX(0,MIN(100,(('Inputs'!F12-'Inputs'!E12)/'Inputs'!F12)/$B$6*100)))</x:f>
      </x:c>
      <x:c r="E22" s="58" t="str">
        <x:f>IF(OR('Inputs'!G12="",'Inputs'!H12="",'Inputs'!H12=0,'Inputs'!M12&lt;&gt;"Yes"),"",MAX(0,100-('Inputs'!G12/'Inputs'!H12)/$B$7*100))</x:f>
      </x:c>
      <x:c r="F22" s="58" t="str">
        <x:f>IF(OR('Inputs'!I12="",'Inputs'!M12&lt;&gt;"Yes"),"",IF('Inputs'!I12&lt;=$B$8,100,IF('Inputs'!I12&gt;=$B$9,0,($B$9-'Inputs'!I12)/($B$9-$B$8)*100)))</x:f>
      </x:c>
      <x:c r="G22" s="58" t="str">
        <x:f>IF(OR('Inputs'!J12="",'Inputs'!M12&lt;&gt;"Yes"),"",MIN(100,'Inputs'!J12/$B$10*100))</x:f>
      </x:c>
      <x:c r="H22" s="58" t="str">
        <x:f>IF(OR('Inputs'!K12="",'Inputs'!M12&lt;&gt;"Yes"),"",IF('Inputs'!K12="Clear",100,IF('Inputs'!K12="Review",50,0)))</x:f>
      </x:c>
      <x:c r="I22" s="58" t="str">
        <x:f>IF(OR('Inputs'!L12="",'Inputs'!M12&lt;&gt;"Yes"),"",'Inputs'!L12)</x:f>
      </x:c>
      <x:c r="J22" s="58" t="str">
        <x:f>IF(COUNT(C22:I22)&lt;7,"",(C22*$D$5+D22*$D$6+E22*$D$7+F22*$D$8+G22*$D$9+H22*$D$10+I22*$D$11)/100)</x:f>
      </x:c>
      <x:c r="K22" s="1" t="str">
        <x:f>IF(J22="","Missing data",IF('Inputs'!K12&lt;&gt;"Clear","Localize",IF(J22&gt;=$B$11,"Keep",IF(AND(J22&lt;50,I22&gt;=70),"Retire","Improve"))))</x:f>
        <x:v>Missing data</x:v>
      </x:c>
      <x:c r="L22" s="26" t="str">
        <x:f>IF(J22="","Incomplete","Complete")</x:f>
        <x:v>Incomplete</x:v>
      </x:c>
      <x:c r="M22" s="1"/>
      <x:c r="N22" s="1"/>
      <x:c r="O22" s="1"/>
      <x:c r="P22" s="1"/>
      <x:c r="Q22" s="1"/>
    </x:row>
    <x:row r="23">
      <x:c r="A23" s="25" t="n">
        <x:f>'Inputs'!A13</x:f>
        <x:v>0</x:v>
      </x:c>
      <x:c r="B23" s="1" t="n">
        <x:f>'Inputs'!B13</x:f>
        <x:v>0</x:v>
      </x:c>
      <x:c r="C23" s="58" t="str">
        <x:f>IF(OR('Inputs'!D13="",'Inputs'!M13&lt;&gt;"Yes"),"",MIN(100,'Inputs'!D13/$B$5*100))</x:f>
      </x:c>
      <x:c r="D23" s="58" t="str">
        <x:f>IF(OR('Inputs'!E13="",'Inputs'!F13="",'Inputs'!F13=0,'Inputs'!M13&lt;&gt;"Yes"),"",MAX(0,MIN(100,(('Inputs'!F13-'Inputs'!E13)/'Inputs'!F13)/$B$6*100)))</x:f>
      </x:c>
      <x:c r="E23" s="58" t="str">
        <x:f>IF(OR('Inputs'!G13="",'Inputs'!H13="",'Inputs'!H13=0,'Inputs'!M13&lt;&gt;"Yes"),"",MAX(0,100-('Inputs'!G13/'Inputs'!H13)/$B$7*100))</x:f>
      </x:c>
      <x:c r="F23" s="58" t="str">
        <x:f>IF(OR('Inputs'!I13="",'Inputs'!M13&lt;&gt;"Yes"),"",IF('Inputs'!I13&lt;=$B$8,100,IF('Inputs'!I13&gt;=$B$9,0,($B$9-'Inputs'!I13)/($B$9-$B$8)*100)))</x:f>
      </x:c>
      <x:c r="G23" s="58" t="str">
        <x:f>IF(OR('Inputs'!J13="",'Inputs'!M13&lt;&gt;"Yes"),"",MIN(100,'Inputs'!J13/$B$10*100))</x:f>
      </x:c>
      <x:c r="H23" s="58" t="str">
        <x:f>IF(OR('Inputs'!K13="",'Inputs'!M13&lt;&gt;"Yes"),"",IF('Inputs'!K13="Clear",100,IF('Inputs'!K13="Review",50,0)))</x:f>
      </x:c>
      <x:c r="I23" s="58" t="str">
        <x:f>IF(OR('Inputs'!L13="",'Inputs'!M13&lt;&gt;"Yes"),"",'Inputs'!L13)</x:f>
      </x:c>
      <x:c r="J23" s="58" t="str">
        <x:f>IF(COUNT(C23:I23)&lt;7,"",(C23*$D$5+D23*$D$6+E23*$D$7+F23*$D$8+G23*$D$9+H23*$D$10+I23*$D$11)/100)</x:f>
      </x:c>
      <x:c r="K23" s="1" t="str">
        <x:f>IF(J23="","Missing data",IF('Inputs'!K13&lt;&gt;"Clear","Localize",IF(J23&gt;=$B$11,"Keep",IF(AND(J23&lt;50,I23&gt;=70),"Retire","Improve"))))</x:f>
        <x:v>Missing data</x:v>
      </x:c>
      <x:c r="L23" s="26" t="str">
        <x:f>IF(J23="","Incomplete","Complete")</x:f>
        <x:v>Incomplete</x:v>
      </x:c>
      <x:c r="M23" s="1"/>
      <x:c r="N23" s="1"/>
      <x:c r="O23" s="1"/>
      <x:c r="P23" s="1"/>
      <x:c r="Q23" s="1"/>
    </x:row>
    <x:row r="24">
      <x:c r="A24" s="25" t="n">
        <x:f>'Inputs'!A14</x:f>
        <x:v>0</x:v>
      </x:c>
      <x:c r="B24" s="1" t="n">
        <x:f>'Inputs'!B14</x:f>
        <x:v>0</x:v>
      </x:c>
      <x:c r="C24" s="58" t="str">
        <x:f>IF(OR('Inputs'!D14="",'Inputs'!M14&lt;&gt;"Yes"),"",MIN(100,'Inputs'!D14/$B$5*100))</x:f>
      </x:c>
      <x:c r="D24" s="58" t="str">
        <x:f>IF(OR('Inputs'!E14="",'Inputs'!F14="",'Inputs'!F14=0,'Inputs'!M14&lt;&gt;"Yes"),"",MAX(0,MIN(100,(('Inputs'!F14-'Inputs'!E14)/'Inputs'!F14)/$B$6*100)))</x:f>
      </x:c>
      <x:c r="E24" s="58" t="str">
        <x:f>IF(OR('Inputs'!G14="",'Inputs'!H14="",'Inputs'!H14=0,'Inputs'!M14&lt;&gt;"Yes"),"",MAX(0,100-('Inputs'!G14/'Inputs'!H14)/$B$7*100))</x:f>
      </x:c>
      <x:c r="F24" s="58" t="str">
        <x:f>IF(OR('Inputs'!I14="",'Inputs'!M14&lt;&gt;"Yes"),"",IF('Inputs'!I14&lt;=$B$8,100,IF('Inputs'!I14&gt;=$B$9,0,($B$9-'Inputs'!I14)/($B$9-$B$8)*100)))</x:f>
      </x:c>
      <x:c r="G24" s="58" t="str">
        <x:f>IF(OR('Inputs'!J14="",'Inputs'!M14&lt;&gt;"Yes"),"",MIN(100,'Inputs'!J14/$B$10*100))</x:f>
      </x:c>
      <x:c r="H24" s="58" t="str">
        <x:f>IF(OR('Inputs'!K14="",'Inputs'!M14&lt;&gt;"Yes"),"",IF('Inputs'!K14="Clear",100,IF('Inputs'!K14="Review",50,0)))</x:f>
      </x:c>
      <x:c r="I24" s="58" t="str">
        <x:f>IF(OR('Inputs'!L14="",'Inputs'!M14&lt;&gt;"Yes"),"",'Inputs'!L14)</x:f>
      </x:c>
      <x:c r="J24" s="58" t="str">
        <x:f>IF(COUNT(C24:I24)&lt;7,"",(C24*$D$5+D24*$D$6+E24*$D$7+F24*$D$8+G24*$D$9+H24*$D$10+I24*$D$11)/100)</x:f>
      </x:c>
      <x:c r="K24" s="1" t="str">
        <x:f>IF(J24="","Missing data",IF('Inputs'!K14&lt;&gt;"Clear","Localize",IF(J24&gt;=$B$11,"Keep",IF(AND(J24&lt;50,I24&gt;=70),"Retire","Improve"))))</x:f>
        <x:v>Missing data</x:v>
      </x:c>
      <x:c r="L24" s="26" t="str">
        <x:f>IF(J24="","Incomplete","Complete")</x:f>
        <x:v>Incomplete</x:v>
      </x:c>
      <x:c r="M24" s="1"/>
      <x:c r="N24" s="1"/>
      <x:c r="O24" s="1"/>
      <x:c r="P24" s="1"/>
      <x:c r="Q24" s="1"/>
    </x:row>
    <x:row r="25">
      <x:c r="A25" s="25" t="n">
        <x:f>'Inputs'!A15</x:f>
        <x:v>0</x:v>
      </x:c>
      <x:c r="B25" s="1" t="n">
        <x:f>'Inputs'!B15</x:f>
        <x:v>0</x:v>
      </x:c>
      <x:c r="C25" s="58" t="str">
        <x:f>IF(OR('Inputs'!D15="",'Inputs'!M15&lt;&gt;"Yes"),"",MIN(100,'Inputs'!D15/$B$5*100))</x:f>
      </x:c>
      <x:c r="D25" s="58" t="str">
        <x:f>IF(OR('Inputs'!E15="",'Inputs'!F15="",'Inputs'!F15=0,'Inputs'!M15&lt;&gt;"Yes"),"",MAX(0,MIN(100,(('Inputs'!F15-'Inputs'!E15)/'Inputs'!F15)/$B$6*100)))</x:f>
      </x:c>
      <x:c r="E25" s="58" t="str">
        <x:f>IF(OR('Inputs'!G15="",'Inputs'!H15="",'Inputs'!H15=0,'Inputs'!M15&lt;&gt;"Yes"),"",MAX(0,100-('Inputs'!G15/'Inputs'!H15)/$B$7*100))</x:f>
      </x:c>
      <x:c r="F25" s="58" t="str">
        <x:f>IF(OR('Inputs'!I15="",'Inputs'!M15&lt;&gt;"Yes"),"",IF('Inputs'!I15&lt;=$B$8,100,IF('Inputs'!I15&gt;=$B$9,0,($B$9-'Inputs'!I15)/($B$9-$B$8)*100)))</x:f>
      </x:c>
      <x:c r="G25" s="58" t="str">
        <x:f>IF(OR('Inputs'!J15="",'Inputs'!M15&lt;&gt;"Yes"),"",MIN(100,'Inputs'!J15/$B$10*100))</x:f>
      </x:c>
      <x:c r="H25" s="58" t="str">
        <x:f>IF(OR('Inputs'!K15="",'Inputs'!M15&lt;&gt;"Yes"),"",IF('Inputs'!K15="Clear",100,IF('Inputs'!K15="Review",50,0)))</x:f>
      </x:c>
      <x:c r="I25" s="58" t="str">
        <x:f>IF(OR('Inputs'!L15="",'Inputs'!M15&lt;&gt;"Yes"),"",'Inputs'!L15)</x:f>
      </x:c>
      <x:c r="J25" s="58" t="str">
        <x:f>IF(COUNT(C25:I25)&lt;7,"",(C25*$D$5+D25*$D$6+E25*$D$7+F25*$D$8+G25*$D$9+H25*$D$10+I25*$D$11)/100)</x:f>
      </x:c>
      <x:c r="K25" s="1" t="str">
        <x:f>IF(J25="","Missing data",IF('Inputs'!K15&lt;&gt;"Clear","Localize",IF(J25&gt;=$B$11,"Keep",IF(AND(J25&lt;50,I25&gt;=70),"Retire","Improve"))))</x:f>
        <x:v>Missing data</x:v>
      </x:c>
      <x:c r="L25" s="26" t="str">
        <x:f>IF(J25="","Incomplete","Complete")</x:f>
        <x:v>Incomplete</x:v>
      </x:c>
      <x:c r="M25" s="1"/>
      <x:c r="N25" s="1"/>
      <x:c r="O25" s="1"/>
      <x:c r="P25" s="1"/>
      <x:c r="Q25" s="1"/>
    </x:row>
    <x:row r="26">
      <x:c r="A26" s="25" t="n">
        <x:f>'Inputs'!A16</x:f>
        <x:v>0</x:v>
      </x:c>
      <x:c r="B26" s="1" t="n">
        <x:f>'Inputs'!B16</x:f>
        <x:v>0</x:v>
      </x:c>
      <x:c r="C26" s="58" t="str">
        <x:f>IF(OR('Inputs'!D16="",'Inputs'!M16&lt;&gt;"Yes"),"",MIN(100,'Inputs'!D16/$B$5*100))</x:f>
      </x:c>
      <x:c r="D26" s="58" t="str">
        <x:f>IF(OR('Inputs'!E16="",'Inputs'!F16="",'Inputs'!F16=0,'Inputs'!M16&lt;&gt;"Yes"),"",MAX(0,MIN(100,(('Inputs'!F16-'Inputs'!E16)/'Inputs'!F16)/$B$6*100)))</x:f>
      </x:c>
      <x:c r="E26" s="58" t="str">
        <x:f>IF(OR('Inputs'!G16="",'Inputs'!H16="",'Inputs'!H16=0,'Inputs'!M16&lt;&gt;"Yes"),"",MAX(0,100-('Inputs'!G16/'Inputs'!H16)/$B$7*100))</x:f>
      </x:c>
      <x:c r="F26" s="58" t="str">
        <x:f>IF(OR('Inputs'!I16="",'Inputs'!M16&lt;&gt;"Yes"),"",IF('Inputs'!I16&lt;=$B$8,100,IF('Inputs'!I16&gt;=$B$9,0,($B$9-'Inputs'!I16)/($B$9-$B$8)*100)))</x:f>
      </x:c>
      <x:c r="G26" s="58" t="str">
        <x:f>IF(OR('Inputs'!J16="",'Inputs'!M16&lt;&gt;"Yes"),"",MIN(100,'Inputs'!J16/$B$10*100))</x:f>
      </x:c>
      <x:c r="H26" s="58" t="str">
        <x:f>IF(OR('Inputs'!K16="",'Inputs'!M16&lt;&gt;"Yes"),"",IF('Inputs'!K16="Clear",100,IF('Inputs'!K16="Review",50,0)))</x:f>
      </x:c>
      <x:c r="I26" s="58" t="str">
        <x:f>IF(OR('Inputs'!L16="",'Inputs'!M16&lt;&gt;"Yes"),"",'Inputs'!L16)</x:f>
      </x:c>
      <x:c r="J26" s="58" t="str">
        <x:f>IF(COUNT(C26:I26)&lt;7,"",(C26*$D$5+D26*$D$6+E26*$D$7+F26*$D$8+G26*$D$9+H26*$D$10+I26*$D$11)/100)</x:f>
      </x:c>
      <x:c r="K26" s="1" t="str">
        <x:f>IF(J26="","Missing data",IF('Inputs'!K16&lt;&gt;"Clear","Localize",IF(J26&gt;=$B$11,"Keep",IF(AND(J26&lt;50,I26&gt;=70),"Retire","Improve"))))</x:f>
        <x:v>Missing data</x:v>
      </x:c>
      <x:c r="L26" s="26" t="str">
        <x:f>IF(J26="","Incomplete","Complete")</x:f>
        <x:v>Incomplete</x:v>
      </x:c>
      <x:c r="M26" s="1"/>
      <x:c r="N26" s="1"/>
      <x:c r="O26" s="1"/>
      <x:c r="P26" s="1"/>
      <x:c r="Q26" s="1"/>
    </x:row>
    <x:row r="27">
      <x:c r="A27" s="25" t="n">
        <x:f>'Inputs'!A17</x:f>
        <x:v>0</x:v>
      </x:c>
      <x:c r="B27" s="1" t="n">
        <x:f>'Inputs'!B17</x:f>
        <x:v>0</x:v>
      </x:c>
      <x:c r="C27" s="58" t="str">
        <x:f>IF(OR('Inputs'!D17="",'Inputs'!M17&lt;&gt;"Yes"),"",MIN(100,'Inputs'!D17/$B$5*100))</x:f>
      </x:c>
      <x:c r="D27" s="58" t="str">
        <x:f>IF(OR('Inputs'!E17="",'Inputs'!F17="",'Inputs'!F17=0,'Inputs'!M17&lt;&gt;"Yes"),"",MAX(0,MIN(100,(('Inputs'!F17-'Inputs'!E17)/'Inputs'!F17)/$B$6*100)))</x:f>
      </x:c>
      <x:c r="E27" s="58" t="str">
        <x:f>IF(OR('Inputs'!G17="",'Inputs'!H17="",'Inputs'!H17=0,'Inputs'!M17&lt;&gt;"Yes"),"",MAX(0,100-('Inputs'!G17/'Inputs'!H17)/$B$7*100))</x:f>
      </x:c>
      <x:c r="F27" s="58" t="str">
        <x:f>IF(OR('Inputs'!I17="",'Inputs'!M17&lt;&gt;"Yes"),"",IF('Inputs'!I17&lt;=$B$8,100,IF('Inputs'!I17&gt;=$B$9,0,($B$9-'Inputs'!I17)/($B$9-$B$8)*100)))</x:f>
      </x:c>
      <x:c r="G27" s="58" t="str">
        <x:f>IF(OR('Inputs'!J17="",'Inputs'!M17&lt;&gt;"Yes"),"",MIN(100,'Inputs'!J17/$B$10*100))</x:f>
      </x:c>
      <x:c r="H27" s="58" t="str">
        <x:f>IF(OR('Inputs'!K17="",'Inputs'!M17&lt;&gt;"Yes"),"",IF('Inputs'!K17="Clear",100,IF('Inputs'!K17="Review",50,0)))</x:f>
      </x:c>
      <x:c r="I27" s="58" t="str">
        <x:f>IF(OR('Inputs'!L17="",'Inputs'!M17&lt;&gt;"Yes"),"",'Inputs'!L17)</x:f>
      </x:c>
      <x:c r="J27" s="58" t="str">
        <x:f>IF(COUNT(C27:I27)&lt;7,"",(C27*$D$5+D27*$D$6+E27*$D$7+F27*$D$8+G27*$D$9+H27*$D$10+I27*$D$11)/100)</x:f>
      </x:c>
      <x:c r="K27" s="1" t="str">
        <x:f>IF(J27="","Missing data",IF('Inputs'!K17&lt;&gt;"Clear","Localize",IF(J27&gt;=$B$11,"Keep",IF(AND(J27&lt;50,I27&gt;=70),"Retire","Improve"))))</x:f>
        <x:v>Missing data</x:v>
      </x:c>
      <x:c r="L27" s="26" t="str">
        <x:f>IF(J27="","Incomplete","Complete")</x:f>
        <x:v>Incomplete</x:v>
      </x:c>
      <x:c r="M27" s="1"/>
      <x:c r="N27" s="1"/>
      <x:c r="O27" s="1"/>
      <x:c r="P27" s="1"/>
      <x:c r="Q27" s="1"/>
    </x:row>
    <x:row r="28">
      <x:c r="A28" s="25" t="n">
        <x:f>'Inputs'!A18</x:f>
        <x:v>0</x:v>
      </x:c>
      <x:c r="B28" s="1" t="n">
        <x:f>'Inputs'!B18</x:f>
        <x:v>0</x:v>
      </x:c>
      <x:c r="C28" s="58" t="str">
        <x:f>IF(OR('Inputs'!D18="",'Inputs'!M18&lt;&gt;"Yes"),"",MIN(100,'Inputs'!D18/$B$5*100))</x:f>
      </x:c>
      <x:c r="D28" s="58" t="str">
        <x:f>IF(OR('Inputs'!E18="",'Inputs'!F18="",'Inputs'!F18=0,'Inputs'!M18&lt;&gt;"Yes"),"",MAX(0,MIN(100,(('Inputs'!F18-'Inputs'!E18)/'Inputs'!F18)/$B$6*100)))</x:f>
      </x:c>
      <x:c r="E28" s="58" t="str">
        <x:f>IF(OR('Inputs'!G18="",'Inputs'!H18="",'Inputs'!H18=0,'Inputs'!M18&lt;&gt;"Yes"),"",MAX(0,100-('Inputs'!G18/'Inputs'!H18)/$B$7*100))</x:f>
      </x:c>
      <x:c r="F28" s="58" t="str">
        <x:f>IF(OR('Inputs'!I18="",'Inputs'!M18&lt;&gt;"Yes"),"",IF('Inputs'!I18&lt;=$B$8,100,IF('Inputs'!I18&gt;=$B$9,0,($B$9-'Inputs'!I18)/($B$9-$B$8)*100)))</x:f>
      </x:c>
      <x:c r="G28" s="58" t="str">
        <x:f>IF(OR('Inputs'!J18="",'Inputs'!M18&lt;&gt;"Yes"),"",MIN(100,'Inputs'!J18/$B$10*100))</x:f>
      </x:c>
      <x:c r="H28" s="58" t="str">
        <x:f>IF(OR('Inputs'!K18="",'Inputs'!M18&lt;&gt;"Yes"),"",IF('Inputs'!K18="Clear",100,IF('Inputs'!K18="Review",50,0)))</x:f>
      </x:c>
      <x:c r="I28" s="58" t="str">
        <x:f>IF(OR('Inputs'!L18="",'Inputs'!M18&lt;&gt;"Yes"),"",'Inputs'!L18)</x:f>
      </x:c>
      <x:c r="J28" s="58" t="str">
        <x:f>IF(COUNT(C28:I28)&lt;7,"",(C28*$D$5+D28*$D$6+E28*$D$7+F28*$D$8+G28*$D$9+H28*$D$10+I28*$D$11)/100)</x:f>
      </x:c>
      <x:c r="K28" s="1" t="str">
        <x:f>IF(J28="","Missing data",IF('Inputs'!K18&lt;&gt;"Clear","Localize",IF(J28&gt;=$B$11,"Keep",IF(AND(J28&lt;50,I28&gt;=70),"Retire","Improve"))))</x:f>
        <x:v>Missing data</x:v>
      </x:c>
      <x:c r="L28" s="26" t="str">
        <x:f>IF(J28="","Incomplete","Complete")</x:f>
        <x:v>Incomplete</x:v>
      </x:c>
      <x:c r="M28" s="1"/>
      <x:c r="N28" s="1"/>
      <x:c r="O28" s="1"/>
      <x:c r="P28" s="1"/>
      <x:c r="Q28" s="1"/>
    </x:row>
    <x:row r="29">
      <x:c r="A29" s="25" t="n">
        <x:f>'Inputs'!A19</x:f>
        <x:v>0</x:v>
      </x:c>
      <x:c r="B29" s="1" t="n">
        <x:f>'Inputs'!B19</x:f>
        <x:v>0</x:v>
      </x:c>
      <x:c r="C29" s="58" t="str">
        <x:f>IF(OR('Inputs'!D19="",'Inputs'!M19&lt;&gt;"Yes"),"",MIN(100,'Inputs'!D19/$B$5*100))</x:f>
      </x:c>
      <x:c r="D29" s="58" t="str">
        <x:f>IF(OR('Inputs'!E19="",'Inputs'!F19="",'Inputs'!F19=0,'Inputs'!M19&lt;&gt;"Yes"),"",MAX(0,MIN(100,(('Inputs'!F19-'Inputs'!E19)/'Inputs'!F19)/$B$6*100)))</x:f>
      </x:c>
      <x:c r="E29" s="58" t="str">
        <x:f>IF(OR('Inputs'!G19="",'Inputs'!H19="",'Inputs'!H19=0,'Inputs'!M19&lt;&gt;"Yes"),"",MAX(0,100-('Inputs'!G19/'Inputs'!H19)/$B$7*100))</x:f>
      </x:c>
      <x:c r="F29" s="58" t="str">
        <x:f>IF(OR('Inputs'!I19="",'Inputs'!M19&lt;&gt;"Yes"),"",IF('Inputs'!I19&lt;=$B$8,100,IF('Inputs'!I19&gt;=$B$9,0,($B$9-'Inputs'!I19)/($B$9-$B$8)*100)))</x:f>
      </x:c>
      <x:c r="G29" s="58" t="str">
        <x:f>IF(OR('Inputs'!J19="",'Inputs'!M19&lt;&gt;"Yes"),"",MIN(100,'Inputs'!J19/$B$10*100))</x:f>
      </x:c>
      <x:c r="H29" s="58" t="str">
        <x:f>IF(OR('Inputs'!K19="",'Inputs'!M19&lt;&gt;"Yes"),"",IF('Inputs'!K19="Clear",100,IF('Inputs'!K19="Review",50,0)))</x:f>
      </x:c>
      <x:c r="I29" s="58" t="str">
        <x:f>IF(OR('Inputs'!L19="",'Inputs'!M19&lt;&gt;"Yes"),"",'Inputs'!L19)</x:f>
      </x:c>
      <x:c r="J29" s="58" t="str">
        <x:f>IF(COUNT(C29:I29)&lt;7,"",(C29*$D$5+D29*$D$6+E29*$D$7+F29*$D$8+G29*$D$9+H29*$D$10+I29*$D$11)/100)</x:f>
      </x:c>
      <x:c r="K29" s="1" t="str">
        <x:f>IF(J29="","Missing data",IF('Inputs'!K19&lt;&gt;"Clear","Localize",IF(J29&gt;=$B$11,"Keep",IF(AND(J29&lt;50,I29&gt;=70),"Retire","Improve"))))</x:f>
        <x:v>Missing data</x:v>
      </x:c>
      <x:c r="L29" s="26" t="str">
        <x:f>IF(J29="","Incomplete","Complete")</x:f>
        <x:v>Incomplete</x:v>
      </x:c>
      <x:c r="M29" s="1"/>
      <x:c r="N29" s="1"/>
      <x:c r="O29" s="1"/>
      <x:c r="P29" s="1"/>
      <x:c r="Q29" s="1"/>
    </x:row>
    <x:row r="30">
      <x:c r="A30" s="25" t="n">
        <x:f>'Inputs'!A20</x:f>
        <x:v>0</x:v>
      </x:c>
      <x:c r="B30" s="1" t="n">
        <x:f>'Inputs'!B20</x:f>
        <x:v>0</x:v>
      </x:c>
      <x:c r="C30" s="58" t="str">
        <x:f>IF(OR('Inputs'!D20="",'Inputs'!M20&lt;&gt;"Yes"),"",MIN(100,'Inputs'!D20/$B$5*100))</x:f>
      </x:c>
      <x:c r="D30" s="58" t="str">
        <x:f>IF(OR('Inputs'!E20="",'Inputs'!F20="",'Inputs'!F20=0,'Inputs'!M20&lt;&gt;"Yes"),"",MAX(0,MIN(100,(('Inputs'!F20-'Inputs'!E20)/'Inputs'!F20)/$B$6*100)))</x:f>
      </x:c>
      <x:c r="E30" s="58" t="str">
        <x:f>IF(OR('Inputs'!G20="",'Inputs'!H20="",'Inputs'!H20=0,'Inputs'!M20&lt;&gt;"Yes"),"",MAX(0,100-('Inputs'!G20/'Inputs'!H20)/$B$7*100))</x:f>
      </x:c>
      <x:c r="F30" s="58" t="str">
        <x:f>IF(OR('Inputs'!I20="",'Inputs'!M20&lt;&gt;"Yes"),"",IF('Inputs'!I20&lt;=$B$8,100,IF('Inputs'!I20&gt;=$B$9,0,($B$9-'Inputs'!I20)/($B$9-$B$8)*100)))</x:f>
      </x:c>
      <x:c r="G30" s="58" t="str">
        <x:f>IF(OR('Inputs'!J20="",'Inputs'!M20&lt;&gt;"Yes"),"",MIN(100,'Inputs'!J20/$B$10*100))</x:f>
      </x:c>
      <x:c r="H30" s="58" t="str">
        <x:f>IF(OR('Inputs'!K20="",'Inputs'!M20&lt;&gt;"Yes"),"",IF('Inputs'!K20="Clear",100,IF('Inputs'!K20="Review",50,0)))</x:f>
      </x:c>
      <x:c r="I30" s="58" t="str">
        <x:f>IF(OR('Inputs'!L20="",'Inputs'!M20&lt;&gt;"Yes"),"",'Inputs'!L20)</x:f>
      </x:c>
      <x:c r="J30" s="58" t="str">
        <x:f>IF(COUNT(C30:I30)&lt;7,"",(C30*$D$5+D30*$D$6+E30*$D$7+F30*$D$8+G30*$D$9+H30*$D$10+I30*$D$11)/100)</x:f>
      </x:c>
      <x:c r="K30" s="1" t="str">
        <x:f>IF(J30="","Missing data",IF('Inputs'!K20&lt;&gt;"Clear","Localize",IF(J30&gt;=$B$11,"Keep",IF(AND(J30&lt;50,I30&gt;=70),"Retire","Improve"))))</x:f>
        <x:v>Missing data</x:v>
      </x:c>
      <x:c r="L30" s="26" t="str">
        <x:f>IF(J30="","Incomplete","Complete")</x:f>
        <x:v>Incomplete</x:v>
      </x:c>
      <x:c r="M30" s="1"/>
      <x:c r="N30" s="1"/>
      <x:c r="O30" s="1"/>
      <x:c r="P30" s="1"/>
      <x:c r="Q30" s="1"/>
    </x:row>
    <x:row r="31">
      <x:c r="A31" s="25" t="n">
        <x:f>'Inputs'!A21</x:f>
        <x:v>0</x:v>
      </x:c>
      <x:c r="B31" s="1" t="n">
        <x:f>'Inputs'!B21</x:f>
        <x:v>0</x:v>
      </x:c>
      <x:c r="C31" s="58" t="str">
        <x:f>IF(OR('Inputs'!D21="",'Inputs'!M21&lt;&gt;"Yes"),"",MIN(100,'Inputs'!D21/$B$5*100))</x:f>
      </x:c>
      <x:c r="D31" s="58" t="str">
        <x:f>IF(OR('Inputs'!E21="",'Inputs'!F21="",'Inputs'!F21=0,'Inputs'!M21&lt;&gt;"Yes"),"",MAX(0,MIN(100,(('Inputs'!F21-'Inputs'!E21)/'Inputs'!F21)/$B$6*100)))</x:f>
      </x:c>
      <x:c r="E31" s="58" t="str">
        <x:f>IF(OR('Inputs'!G21="",'Inputs'!H21="",'Inputs'!H21=0,'Inputs'!M21&lt;&gt;"Yes"),"",MAX(0,100-('Inputs'!G21/'Inputs'!H21)/$B$7*100))</x:f>
      </x:c>
      <x:c r="F31" s="58" t="str">
        <x:f>IF(OR('Inputs'!I21="",'Inputs'!M21&lt;&gt;"Yes"),"",IF('Inputs'!I21&lt;=$B$8,100,IF('Inputs'!I21&gt;=$B$9,0,($B$9-'Inputs'!I21)/($B$9-$B$8)*100)))</x:f>
      </x:c>
      <x:c r="G31" s="58" t="str">
        <x:f>IF(OR('Inputs'!J21="",'Inputs'!M21&lt;&gt;"Yes"),"",MIN(100,'Inputs'!J21/$B$10*100))</x:f>
      </x:c>
      <x:c r="H31" s="58" t="str">
        <x:f>IF(OR('Inputs'!K21="",'Inputs'!M21&lt;&gt;"Yes"),"",IF('Inputs'!K21="Clear",100,IF('Inputs'!K21="Review",50,0)))</x:f>
      </x:c>
      <x:c r="I31" s="58" t="str">
        <x:f>IF(OR('Inputs'!L21="",'Inputs'!M21&lt;&gt;"Yes"),"",'Inputs'!L21)</x:f>
      </x:c>
      <x:c r="J31" s="58" t="str">
        <x:f>IF(COUNT(C31:I31)&lt;7,"",(C31*$D$5+D31*$D$6+E31*$D$7+F31*$D$8+G31*$D$9+H31*$D$10+I31*$D$11)/100)</x:f>
      </x:c>
      <x:c r="K31" s="1" t="str">
        <x:f>IF(J31="","Missing data",IF('Inputs'!K21&lt;&gt;"Clear","Localize",IF(J31&gt;=$B$11,"Keep",IF(AND(J31&lt;50,I31&gt;=70),"Retire","Improve"))))</x:f>
        <x:v>Missing data</x:v>
      </x:c>
      <x:c r="L31" s="26" t="str">
        <x:f>IF(J31="","Incomplete","Complete")</x:f>
        <x:v>Incomplete</x:v>
      </x:c>
      <x:c r="M31" s="1"/>
      <x:c r="N31" s="1"/>
      <x:c r="O31" s="1"/>
      <x:c r="P31" s="1"/>
      <x:c r="Q31" s="1"/>
    </x:row>
    <x:row r="32">
      <x:c r="A32" s="25" t="n">
        <x:f>'Inputs'!A22</x:f>
        <x:v>0</x:v>
      </x:c>
      <x:c r="B32" s="1" t="n">
        <x:f>'Inputs'!B22</x:f>
        <x:v>0</x:v>
      </x:c>
      <x:c r="C32" s="58" t="str">
        <x:f>IF(OR('Inputs'!D22="",'Inputs'!M22&lt;&gt;"Yes"),"",MIN(100,'Inputs'!D22/$B$5*100))</x:f>
      </x:c>
      <x:c r="D32" s="58" t="str">
        <x:f>IF(OR('Inputs'!E22="",'Inputs'!F22="",'Inputs'!F22=0,'Inputs'!M22&lt;&gt;"Yes"),"",MAX(0,MIN(100,(('Inputs'!F22-'Inputs'!E22)/'Inputs'!F22)/$B$6*100)))</x:f>
      </x:c>
      <x:c r="E32" s="58" t="str">
        <x:f>IF(OR('Inputs'!G22="",'Inputs'!H22="",'Inputs'!H22=0,'Inputs'!M22&lt;&gt;"Yes"),"",MAX(0,100-('Inputs'!G22/'Inputs'!H22)/$B$7*100))</x:f>
      </x:c>
      <x:c r="F32" s="58" t="str">
        <x:f>IF(OR('Inputs'!I22="",'Inputs'!M22&lt;&gt;"Yes"),"",IF('Inputs'!I22&lt;=$B$8,100,IF('Inputs'!I22&gt;=$B$9,0,($B$9-'Inputs'!I22)/($B$9-$B$8)*100)))</x:f>
      </x:c>
      <x:c r="G32" s="58" t="str">
        <x:f>IF(OR('Inputs'!J22="",'Inputs'!M22&lt;&gt;"Yes"),"",MIN(100,'Inputs'!J22/$B$10*100))</x:f>
      </x:c>
      <x:c r="H32" s="58" t="str">
        <x:f>IF(OR('Inputs'!K22="",'Inputs'!M22&lt;&gt;"Yes"),"",IF('Inputs'!K22="Clear",100,IF('Inputs'!K22="Review",50,0)))</x:f>
      </x:c>
      <x:c r="I32" s="58" t="str">
        <x:f>IF(OR('Inputs'!L22="",'Inputs'!M22&lt;&gt;"Yes"),"",'Inputs'!L22)</x:f>
      </x:c>
      <x:c r="J32" s="58" t="str">
        <x:f>IF(COUNT(C32:I32)&lt;7,"",(C32*$D$5+D32*$D$6+E32*$D$7+F32*$D$8+G32*$D$9+H32*$D$10+I32*$D$11)/100)</x:f>
      </x:c>
      <x:c r="K32" s="1" t="str">
        <x:f>IF(J32="","Missing data",IF('Inputs'!K22&lt;&gt;"Clear","Localize",IF(J32&gt;=$B$11,"Keep",IF(AND(J32&lt;50,I32&gt;=70),"Retire","Improve"))))</x:f>
        <x:v>Missing data</x:v>
      </x:c>
      <x:c r="L32" s="26" t="str">
        <x:f>IF(J32="","Incomplete","Complete")</x:f>
        <x:v>Incomplete</x:v>
      </x:c>
      <x:c r="M32" s="1"/>
      <x:c r="N32" s="1"/>
      <x:c r="O32" s="1"/>
      <x:c r="P32" s="1"/>
      <x:c r="Q32" s="1"/>
    </x:row>
    <x:row r="33">
      <x:c r="A33" s="25" t="n">
        <x:f>'Inputs'!A23</x:f>
        <x:v>0</x:v>
      </x:c>
      <x:c r="B33" s="1" t="n">
        <x:f>'Inputs'!B23</x:f>
        <x:v>0</x:v>
      </x:c>
      <x:c r="C33" s="58" t="str">
        <x:f>IF(OR('Inputs'!D23="",'Inputs'!M23&lt;&gt;"Yes"),"",MIN(100,'Inputs'!D23/$B$5*100))</x:f>
      </x:c>
      <x:c r="D33" s="58" t="str">
        <x:f>IF(OR('Inputs'!E23="",'Inputs'!F23="",'Inputs'!F23=0,'Inputs'!M23&lt;&gt;"Yes"),"",MAX(0,MIN(100,(('Inputs'!F23-'Inputs'!E23)/'Inputs'!F23)/$B$6*100)))</x:f>
      </x:c>
      <x:c r="E33" s="58" t="str">
        <x:f>IF(OR('Inputs'!G23="",'Inputs'!H23="",'Inputs'!H23=0,'Inputs'!M23&lt;&gt;"Yes"),"",MAX(0,100-('Inputs'!G23/'Inputs'!H23)/$B$7*100))</x:f>
      </x:c>
      <x:c r="F33" s="58" t="str">
        <x:f>IF(OR('Inputs'!I23="",'Inputs'!M23&lt;&gt;"Yes"),"",IF('Inputs'!I23&lt;=$B$8,100,IF('Inputs'!I23&gt;=$B$9,0,($B$9-'Inputs'!I23)/($B$9-$B$8)*100)))</x:f>
      </x:c>
      <x:c r="G33" s="58" t="str">
        <x:f>IF(OR('Inputs'!J23="",'Inputs'!M23&lt;&gt;"Yes"),"",MIN(100,'Inputs'!J23/$B$10*100))</x:f>
      </x:c>
      <x:c r="H33" s="58" t="str">
        <x:f>IF(OR('Inputs'!K23="",'Inputs'!M23&lt;&gt;"Yes"),"",IF('Inputs'!K23="Clear",100,IF('Inputs'!K23="Review",50,0)))</x:f>
      </x:c>
      <x:c r="I33" s="58" t="str">
        <x:f>IF(OR('Inputs'!L23="",'Inputs'!M23&lt;&gt;"Yes"),"",'Inputs'!L23)</x:f>
      </x:c>
      <x:c r="J33" s="58" t="str">
        <x:f>IF(COUNT(C33:I33)&lt;7,"",(C33*$D$5+D33*$D$6+E33*$D$7+F33*$D$8+G33*$D$9+H33*$D$10+I33*$D$11)/100)</x:f>
      </x:c>
      <x:c r="K33" s="1" t="str">
        <x:f>IF(J33="","Missing data",IF('Inputs'!K23&lt;&gt;"Clear","Localize",IF(J33&gt;=$B$11,"Keep",IF(AND(J33&lt;50,I33&gt;=70),"Retire","Improve"))))</x:f>
        <x:v>Missing data</x:v>
      </x:c>
      <x:c r="L33" s="26" t="str">
        <x:f>IF(J33="","Incomplete","Complete")</x:f>
        <x:v>Incomplete</x:v>
      </x:c>
      <x:c r="M33" s="1"/>
      <x:c r="N33" s="1"/>
      <x:c r="O33" s="1"/>
      <x:c r="P33" s="1"/>
      <x:c r="Q33" s="1"/>
    </x:row>
    <x:row r="34">
      <x:c r="A34" s="25" t="n">
        <x:f>'Inputs'!A24</x:f>
        <x:v>0</x:v>
      </x:c>
      <x:c r="B34" s="1" t="n">
        <x:f>'Inputs'!B24</x:f>
        <x:v>0</x:v>
      </x:c>
      <x:c r="C34" s="58" t="str">
        <x:f>IF(OR('Inputs'!D24="",'Inputs'!M24&lt;&gt;"Yes"),"",MIN(100,'Inputs'!D24/$B$5*100))</x:f>
      </x:c>
      <x:c r="D34" s="58" t="str">
        <x:f>IF(OR('Inputs'!E24="",'Inputs'!F24="",'Inputs'!F24=0,'Inputs'!M24&lt;&gt;"Yes"),"",MAX(0,MIN(100,(('Inputs'!F24-'Inputs'!E24)/'Inputs'!F24)/$B$6*100)))</x:f>
      </x:c>
      <x:c r="E34" s="58" t="str">
        <x:f>IF(OR('Inputs'!G24="",'Inputs'!H24="",'Inputs'!H24=0,'Inputs'!M24&lt;&gt;"Yes"),"",MAX(0,100-('Inputs'!G24/'Inputs'!H24)/$B$7*100))</x:f>
      </x:c>
      <x:c r="F34" s="58" t="str">
        <x:f>IF(OR('Inputs'!I24="",'Inputs'!M24&lt;&gt;"Yes"),"",IF('Inputs'!I24&lt;=$B$8,100,IF('Inputs'!I24&gt;=$B$9,0,($B$9-'Inputs'!I24)/($B$9-$B$8)*100)))</x:f>
      </x:c>
      <x:c r="G34" s="58" t="str">
        <x:f>IF(OR('Inputs'!J24="",'Inputs'!M24&lt;&gt;"Yes"),"",MIN(100,'Inputs'!J24/$B$10*100))</x:f>
      </x:c>
      <x:c r="H34" s="58" t="str">
        <x:f>IF(OR('Inputs'!K24="",'Inputs'!M24&lt;&gt;"Yes"),"",IF('Inputs'!K24="Clear",100,IF('Inputs'!K24="Review",50,0)))</x:f>
      </x:c>
      <x:c r="I34" s="58" t="str">
        <x:f>IF(OR('Inputs'!L24="",'Inputs'!M24&lt;&gt;"Yes"),"",'Inputs'!L24)</x:f>
      </x:c>
      <x:c r="J34" s="58" t="str">
        <x:f>IF(COUNT(C34:I34)&lt;7,"",(C34*$D$5+D34*$D$6+E34*$D$7+F34*$D$8+G34*$D$9+H34*$D$10+I34*$D$11)/100)</x:f>
      </x:c>
      <x:c r="K34" s="1" t="str">
        <x:f>IF(J34="","Missing data",IF('Inputs'!K24&lt;&gt;"Clear","Localize",IF(J34&gt;=$B$11,"Keep",IF(AND(J34&lt;50,I34&gt;=70),"Retire","Improve"))))</x:f>
        <x:v>Missing data</x:v>
      </x:c>
      <x:c r="L34" s="26" t="str">
        <x:f>IF(J34="","Incomplete","Complete")</x:f>
        <x:v>Incomplete</x:v>
      </x:c>
      <x:c r="M34" s="1"/>
      <x:c r="N34" s="1"/>
      <x:c r="O34" s="1"/>
      <x:c r="P34" s="1"/>
      <x:c r="Q34" s="1"/>
    </x:row>
    <x:row r="35">
      <x:c r="A35" s="25" t="n">
        <x:f>'Inputs'!A25</x:f>
        <x:v>0</x:v>
      </x:c>
      <x:c r="B35" s="1" t="n">
        <x:f>'Inputs'!B25</x:f>
        <x:v>0</x:v>
      </x:c>
      <x:c r="C35" s="58" t="str">
        <x:f>IF(OR('Inputs'!D25="",'Inputs'!M25&lt;&gt;"Yes"),"",MIN(100,'Inputs'!D25/$B$5*100))</x:f>
      </x:c>
      <x:c r="D35" s="58" t="str">
        <x:f>IF(OR('Inputs'!E25="",'Inputs'!F25="",'Inputs'!F25=0,'Inputs'!M25&lt;&gt;"Yes"),"",MAX(0,MIN(100,(('Inputs'!F25-'Inputs'!E25)/'Inputs'!F25)/$B$6*100)))</x:f>
      </x:c>
      <x:c r="E35" s="58" t="str">
        <x:f>IF(OR('Inputs'!G25="",'Inputs'!H25="",'Inputs'!H25=0,'Inputs'!M25&lt;&gt;"Yes"),"",MAX(0,100-('Inputs'!G25/'Inputs'!H25)/$B$7*100))</x:f>
      </x:c>
      <x:c r="F35" s="58" t="str">
        <x:f>IF(OR('Inputs'!I25="",'Inputs'!M25&lt;&gt;"Yes"),"",IF('Inputs'!I25&lt;=$B$8,100,IF('Inputs'!I25&gt;=$B$9,0,($B$9-'Inputs'!I25)/($B$9-$B$8)*100)))</x:f>
      </x:c>
      <x:c r="G35" s="58" t="str">
        <x:f>IF(OR('Inputs'!J25="",'Inputs'!M25&lt;&gt;"Yes"),"",MIN(100,'Inputs'!J25/$B$10*100))</x:f>
      </x:c>
      <x:c r="H35" s="58" t="str">
        <x:f>IF(OR('Inputs'!K25="",'Inputs'!M25&lt;&gt;"Yes"),"",IF('Inputs'!K25="Clear",100,IF('Inputs'!K25="Review",50,0)))</x:f>
      </x:c>
      <x:c r="I35" s="58" t="str">
        <x:f>IF(OR('Inputs'!L25="",'Inputs'!M25&lt;&gt;"Yes"),"",'Inputs'!L25)</x:f>
      </x:c>
      <x:c r="J35" s="58" t="str">
        <x:f>IF(COUNT(C35:I35)&lt;7,"",(C35*$D$5+D35*$D$6+E35*$D$7+F35*$D$8+G35*$D$9+H35*$D$10+I35*$D$11)/100)</x:f>
      </x:c>
      <x:c r="K35" s="1" t="str">
        <x:f>IF(J35="","Missing data",IF('Inputs'!K25&lt;&gt;"Clear","Localize",IF(J35&gt;=$B$11,"Keep",IF(AND(J35&lt;50,I35&gt;=70),"Retire","Improve"))))</x:f>
        <x:v>Missing data</x:v>
      </x:c>
      <x:c r="L35" s="26" t="str">
        <x:f>IF(J35="","Incomplete","Complete")</x:f>
        <x:v>Incomplete</x:v>
      </x:c>
      <x:c r="M35" s="1"/>
      <x:c r="N35" s="1"/>
      <x:c r="O35" s="1"/>
      <x:c r="P35" s="1"/>
      <x:c r="Q35" s="1"/>
    </x:row>
    <x:row r="36">
      <x:c r="A36" s="25" t="n">
        <x:f>'Inputs'!A26</x:f>
        <x:v>0</x:v>
      </x:c>
      <x:c r="B36" s="1" t="n">
        <x:f>'Inputs'!B26</x:f>
        <x:v>0</x:v>
      </x:c>
      <x:c r="C36" s="58" t="str">
        <x:f>IF(OR('Inputs'!D26="",'Inputs'!M26&lt;&gt;"Yes"),"",MIN(100,'Inputs'!D26/$B$5*100))</x:f>
      </x:c>
      <x:c r="D36" s="58" t="str">
        <x:f>IF(OR('Inputs'!E26="",'Inputs'!F26="",'Inputs'!F26=0,'Inputs'!M26&lt;&gt;"Yes"),"",MAX(0,MIN(100,(('Inputs'!F26-'Inputs'!E26)/'Inputs'!F26)/$B$6*100)))</x:f>
      </x:c>
      <x:c r="E36" s="58" t="str">
        <x:f>IF(OR('Inputs'!G26="",'Inputs'!H26="",'Inputs'!H26=0,'Inputs'!M26&lt;&gt;"Yes"),"",MAX(0,100-('Inputs'!G26/'Inputs'!H26)/$B$7*100))</x:f>
      </x:c>
      <x:c r="F36" s="58" t="str">
        <x:f>IF(OR('Inputs'!I26="",'Inputs'!M26&lt;&gt;"Yes"),"",IF('Inputs'!I26&lt;=$B$8,100,IF('Inputs'!I26&gt;=$B$9,0,($B$9-'Inputs'!I26)/($B$9-$B$8)*100)))</x:f>
      </x:c>
      <x:c r="G36" s="58" t="str">
        <x:f>IF(OR('Inputs'!J26="",'Inputs'!M26&lt;&gt;"Yes"),"",MIN(100,'Inputs'!J26/$B$10*100))</x:f>
      </x:c>
      <x:c r="H36" s="58" t="str">
        <x:f>IF(OR('Inputs'!K26="",'Inputs'!M26&lt;&gt;"Yes"),"",IF('Inputs'!K26="Clear",100,IF('Inputs'!K26="Review",50,0)))</x:f>
      </x:c>
      <x:c r="I36" s="58" t="str">
        <x:f>IF(OR('Inputs'!L26="",'Inputs'!M26&lt;&gt;"Yes"),"",'Inputs'!L26)</x:f>
      </x:c>
      <x:c r="J36" s="58" t="str">
        <x:f>IF(COUNT(C36:I36)&lt;7,"",(C36*$D$5+D36*$D$6+E36*$D$7+F36*$D$8+G36*$D$9+H36*$D$10+I36*$D$11)/100)</x:f>
      </x:c>
      <x:c r="K36" s="1" t="str">
        <x:f>IF(J36="","Missing data",IF('Inputs'!K26&lt;&gt;"Clear","Localize",IF(J36&gt;=$B$11,"Keep",IF(AND(J36&lt;50,I36&gt;=70),"Retire","Improve"))))</x:f>
        <x:v>Missing data</x:v>
      </x:c>
      <x:c r="L36" s="26" t="str">
        <x:f>IF(J36="","Incomplete","Complete")</x:f>
        <x:v>Incomplete</x:v>
      </x:c>
      <x:c r="M36" s="1"/>
      <x:c r="N36" s="1"/>
      <x:c r="O36" s="1"/>
      <x:c r="P36" s="1"/>
      <x:c r="Q36" s="1"/>
    </x:row>
    <x:row r="37">
      <x:c r="A37" s="25" t="n">
        <x:f>'Inputs'!A27</x:f>
        <x:v>0</x:v>
      </x:c>
      <x:c r="B37" s="1" t="n">
        <x:f>'Inputs'!B27</x:f>
        <x:v>0</x:v>
      </x:c>
      <x:c r="C37" s="58" t="str">
        <x:f>IF(OR('Inputs'!D27="",'Inputs'!M27&lt;&gt;"Yes"),"",MIN(100,'Inputs'!D27/$B$5*100))</x:f>
      </x:c>
      <x:c r="D37" s="58" t="str">
        <x:f>IF(OR('Inputs'!E27="",'Inputs'!F27="",'Inputs'!F27=0,'Inputs'!M27&lt;&gt;"Yes"),"",MAX(0,MIN(100,(('Inputs'!F27-'Inputs'!E27)/'Inputs'!F27)/$B$6*100)))</x:f>
      </x:c>
      <x:c r="E37" s="58" t="str">
        <x:f>IF(OR('Inputs'!G27="",'Inputs'!H27="",'Inputs'!H27=0,'Inputs'!M27&lt;&gt;"Yes"),"",MAX(0,100-('Inputs'!G27/'Inputs'!H27)/$B$7*100))</x:f>
      </x:c>
      <x:c r="F37" s="58" t="str">
        <x:f>IF(OR('Inputs'!I27="",'Inputs'!M27&lt;&gt;"Yes"),"",IF('Inputs'!I27&lt;=$B$8,100,IF('Inputs'!I27&gt;=$B$9,0,($B$9-'Inputs'!I27)/($B$9-$B$8)*100)))</x:f>
      </x:c>
      <x:c r="G37" s="58" t="str">
        <x:f>IF(OR('Inputs'!J27="",'Inputs'!M27&lt;&gt;"Yes"),"",MIN(100,'Inputs'!J27/$B$10*100))</x:f>
      </x:c>
      <x:c r="H37" s="58" t="str">
        <x:f>IF(OR('Inputs'!K27="",'Inputs'!M27&lt;&gt;"Yes"),"",IF('Inputs'!K27="Clear",100,IF('Inputs'!K27="Review",50,0)))</x:f>
      </x:c>
      <x:c r="I37" s="58" t="str">
        <x:f>IF(OR('Inputs'!L27="",'Inputs'!M27&lt;&gt;"Yes"),"",'Inputs'!L27)</x:f>
      </x:c>
      <x:c r="J37" s="58" t="str">
        <x:f>IF(COUNT(C37:I37)&lt;7,"",(C37*$D$5+D37*$D$6+E37*$D$7+F37*$D$8+G37*$D$9+H37*$D$10+I37*$D$11)/100)</x:f>
      </x:c>
      <x:c r="K37" s="1" t="str">
        <x:f>IF(J37="","Missing data",IF('Inputs'!K27&lt;&gt;"Clear","Localize",IF(J37&gt;=$B$11,"Keep",IF(AND(J37&lt;50,I37&gt;=70),"Retire","Improve"))))</x:f>
        <x:v>Missing data</x:v>
      </x:c>
      <x:c r="L37" s="26" t="str">
        <x:f>IF(J37="","Incomplete","Complete")</x:f>
        <x:v>Incomplete</x:v>
      </x:c>
      <x:c r="M37" s="1"/>
      <x:c r="N37" s="1"/>
      <x:c r="O37" s="1"/>
      <x:c r="P37" s="1"/>
      <x:c r="Q37" s="1"/>
    </x:row>
    <x:row r="38">
      <x:c r="A38" s="25" t="n">
        <x:f>'Inputs'!A28</x:f>
        <x:v>0</x:v>
      </x:c>
      <x:c r="B38" s="1" t="n">
        <x:f>'Inputs'!B28</x:f>
        <x:v>0</x:v>
      </x:c>
      <x:c r="C38" s="58" t="str">
        <x:f>IF(OR('Inputs'!D28="",'Inputs'!M28&lt;&gt;"Yes"),"",MIN(100,'Inputs'!D28/$B$5*100))</x:f>
      </x:c>
      <x:c r="D38" s="58" t="str">
        <x:f>IF(OR('Inputs'!E28="",'Inputs'!F28="",'Inputs'!F28=0,'Inputs'!M28&lt;&gt;"Yes"),"",MAX(0,MIN(100,(('Inputs'!F28-'Inputs'!E28)/'Inputs'!F28)/$B$6*100)))</x:f>
      </x:c>
      <x:c r="E38" s="58" t="str">
        <x:f>IF(OR('Inputs'!G28="",'Inputs'!H28="",'Inputs'!H28=0,'Inputs'!M28&lt;&gt;"Yes"),"",MAX(0,100-('Inputs'!G28/'Inputs'!H28)/$B$7*100))</x:f>
      </x:c>
      <x:c r="F38" s="58" t="str">
        <x:f>IF(OR('Inputs'!I28="",'Inputs'!M28&lt;&gt;"Yes"),"",IF('Inputs'!I28&lt;=$B$8,100,IF('Inputs'!I28&gt;=$B$9,0,($B$9-'Inputs'!I28)/($B$9-$B$8)*100)))</x:f>
      </x:c>
      <x:c r="G38" s="58" t="str">
        <x:f>IF(OR('Inputs'!J28="",'Inputs'!M28&lt;&gt;"Yes"),"",MIN(100,'Inputs'!J28/$B$10*100))</x:f>
      </x:c>
      <x:c r="H38" s="58" t="str">
        <x:f>IF(OR('Inputs'!K28="",'Inputs'!M28&lt;&gt;"Yes"),"",IF('Inputs'!K28="Clear",100,IF('Inputs'!K28="Review",50,0)))</x:f>
      </x:c>
      <x:c r="I38" s="58" t="str">
        <x:f>IF(OR('Inputs'!L28="",'Inputs'!M28&lt;&gt;"Yes"),"",'Inputs'!L28)</x:f>
      </x:c>
      <x:c r="J38" s="58" t="str">
        <x:f>IF(COUNT(C38:I38)&lt;7,"",(C38*$D$5+D38*$D$6+E38*$D$7+F38*$D$8+G38*$D$9+H38*$D$10+I38*$D$11)/100)</x:f>
      </x:c>
      <x:c r="K38" s="1" t="str">
        <x:f>IF(J38="","Missing data",IF('Inputs'!K28&lt;&gt;"Clear","Localize",IF(J38&gt;=$B$11,"Keep",IF(AND(J38&lt;50,I38&gt;=70),"Retire","Improve"))))</x:f>
        <x:v>Missing data</x:v>
      </x:c>
      <x:c r="L38" s="26" t="str">
        <x:f>IF(J38="","Incomplete","Complete")</x:f>
        <x:v>Incomplete</x:v>
      </x:c>
      <x:c r="M38" s="1"/>
      <x:c r="N38" s="1"/>
      <x:c r="O38" s="1"/>
      <x:c r="P38" s="1"/>
      <x:c r="Q38" s="1"/>
    </x:row>
    <x:row r="39">
      <x:c r="A39" s="25" t="n">
        <x:f>'Inputs'!A29</x:f>
        <x:v>0</x:v>
      </x:c>
      <x:c r="B39" s="1" t="n">
        <x:f>'Inputs'!B29</x:f>
        <x:v>0</x:v>
      </x:c>
      <x:c r="C39" s="58" t="str">
        <x:f>IF(OR('Inputs'!D29="",'Inputs'!M29&lt;&gt;"Yes"),"",MIN(100,'Inputs'!D29/$B$5*100))</x:f>
      </x:c>
      <x:c r="D39" s="58" t="str">
        <x:f>IF(OR('Inputs'!E29="",'Inputs'!F29="",'Inputs'!F29=0,'Inputs'!M29&lt;&gt;"Yes"),"",MAX(0,MIN(100,(('Inputs'!F29-'Inputs'!E29)/'Inputs'!F29)/$B$6*100)))</x:f>
      </x:c>
      <x:c r="E39" s="58" t="str">
        <x:f>IF(OR('Inputs'!G29="",'Inputs'!H29="",'Inputs'!H29=0,'Inputs'!M29&lt;&gt;"Yes"),"",MAX(0,100-('Inputs'!G29/'Inputs'!H29)/$B$7*100))</x:f>
      </x:c>
      <x:c r="F39" s="58" t="str">
        <x:f>IF(OR('Inputs'!I29="",'Inputs'!M29&lt;&gt;"Yes"),"",IF('Inputs'!I29&lt;=$B$8,100,IF('Inputs'!I29&gt;=$B$9,0,($B$9-'Inputs'!I29)/($B$9-$B$8)*100)))</x:f>
      </x:c>
      <x:c r="G39" s="58" t="str">
        <x:f>IF(OR('Inputs'!J29="",'Inputs'!M29&lt;&gt;"Yes"),"",MIN(100,'Inputs'!J29/$B$10*100))</x:f>
      </x:c>
      <x:c r="H39" s="58" t="str">
        <x:f>IF(OR('Inputs'!K29="",'Inputs'!M29&lt;&gt;"Yes"),"",IF('Inputs'!K29="Clear",100,IF('Inputs'!K29="Review",50,0)))</x:f>
      </x:c>
      <x:c r="I39" s="58" t="str">
        <x:f>IF(OR('Inputs'!L29="",'Inputs'!M29&lt;&gt;"Yes"),"",'Inputs'!L29)</x:f>
      </x:c>
      <x:c r="J39" s="58" t="str">
        <x:f>IF(COUNT(C39:I39)&lt;7,"",(C39*$D$5+D39*$D$6+E39*$D$7+F39*$D$8+G39*$D$9+H39*$D$10+I39*$D$11)/100)</x:f>
      </x:c>
      <x:c r="K39" s="1" t="str">
        <x:f>IF(J39="","Missing data",IF('Inputs'!K29&lt;&gt;"Clear","Localize",IF(J39&gt;=$B$11,"Keep",IF(AND(J39&lt;50,I39&gt;=70),"Retire","Improve"))))</x:f>
        <x:v>Missing data</x:v>
      </x:c>
      <x:c r="L39" s="26" t="str">
        <x:f>IF(J39="","Incomplete","Complete")</x:f>
        <x:v>Incomplete</x:v>
      </x:c>
      <x:c r="M39" s="1"/>
      <x:c r="N39" s="1"/>
      <x:c r="O39" s="1"/>
      <x:c r="P39" s="1"/>
      <x:c r="Q39" s="1"/>
    </x:row>
    <x:row r="40">
      <x:c r="A40" s="27" t="n">
        <x:f>'Inputs'!A30</x:f>
        <x:v>0</x:v>
      </x:c>
      <x:c r="B40" s="28" t="n">
        <x:f>'Inputs'!B30</x:f>
        <x:v>0</x:v>
      </x:c>
      <x:c r="C40" s="59" t="str">
        <x:f>IF(OR('Inputs'!D30="",'Inputs'!M30&lt;&gt;"Yes"),"",MIN(100,'Inputs'!D30/$B$5*100))</x:f>
      </x:c>
      <x:c r="D40" s="59" t="str">
        <x:f>IF(OR('Inputs'!E30="",'Inputs'!F30="",'Inputs'!F30=0,'Inputs'!M30&lt;&gt;"Yes"),"",MAX(0,MIN(100,(('Inputs'!F30-'Inputs'!E30)/'Inputs'!F30)/$B$6*100)))</x:f>
      </x:c>
      <x:c r="E40" s="59" t="str">
        <x:f>IF(OR('Inputs'!G30="",'Inputs'!H30="",'Inputs'!H30=0,'Inputs'!M30&lt;&gt;"Yes"),"",MAX(0,100-('Inputs'!G30/'Inputs'!H30)/$B$7*100))</x:f>
      </x:c>
      <x:c r="F40" s="59" t="str">
        <x:f>IF(OR('Inputs'!I30="",'Inputs'!M30&lt;&gt;"Yes"),"",IF('Inputs'!I30&lt;=$B$8,100,IF('Inputs'!I30&gt;=$B$9,0,($B$9-'Inputs'!I30)/($B$9-$B$8)*100)))</x:f>
      </x:c>
      <x:c r="G40" s="59" t="str">
        <x:f>IF(OR('Inputs'!J30="",'Inputs'!M30&lt;&gt;"Yes"),"",MIN(100,'Inputs'!J30/$B$10*100))</x:f>
      </x:c>
      <x:c r="H40" s="59" t="str">
        <x:f>IF(OR('Inputs'!K30="",'Inputs'!M30&lt;&gt;"Yes"),"",IF('Inputs'!K30="Clear",100,IF('Inputs'!K30="Review",50,0)))</x:f>
      </x:c>
      <x:c r="I40" s="59" t="str">
        <x:f>IF(OR('Inputs'!L30="",'Inputs'!M30&lt;&gt;"Yes"),"",'Inputs'!L30)</x:f>
      </x:c>
      <x:c r="J40" s="59" t="str">
        <x:f>IF(COUNT(C40:I40)&lt;7,"",(C40*$D$5+D40*$D$6+E40*$D$7+F40*$D$8+G40*$D$9+H40*$D$10+I40*$D$11)/100)</x:f>
      </x:c>
      <x:c r="K40" s="28" t="str">
        <x:f>IF(J40="","Missing data",IF('Inputs'!K30&lt;&gt;"Clear","Localize",IF(J40&gt;=$B$11,"Keep",IF(AND(J40&lt;50,I40&gt;=70),"Retire","Improve"))))</x:f>
        <x:v>Missing data</x:v>
      </x:c>
      <x:c r="L40" s="33" t="str">
        <x:f>IF(J40="","Incomplete","Complete")</x:f>
        <x:v>Incomplete</x:v>
      </x:c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</x:sheetData>
  <x:mergeCells>
    <x:mergeCell ref="A2:L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8" hidden="0" customWidth="1"/>
    <x:col min="4" max="4" width="18" hidden="0" customWidth="1"/>
    <x:col min="5" max="5" width="18" hidden="0" customWidth="1"/>
    <x:col min="6" max="6" width="34" hidden="0" customWidth="1"/>
    <x:col min="7" max="7" width="18" hidden="0" customWidth="1"/>
    <x:col min="8" max="8" width="14" hidden="0" customWidth="1"/>
    <x:col min="9" max="9" width="1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2" t="str">
        <x:v>Corporate Gift SKU Retirement Scorecard 2026</x:v>
      </x:c>
      <x:c r="B2" s="12"/>
      <x:c r="C2" s="12"/>
      <x:c r="D2" s="12"/>
      <x:c r="E2" s="12"/>
      <x:c r="F2" s="12"/>
      <x:c r="G2" s="12"/>
      <x:c r="H2" s="12"/>
      <x:c r="I2" s="12"/>
      <x:c r="J2" s="1"/>
      <x:c r="K2" s="1"/>
      <x:c r="L2" s="1"/>
      <x:c r="M2" s="1"/>
      <x:c r="N2" s="1"/>
      <x:c r="O2" s="1"/>
      <x:c r="P2" s="1"/>
      <x:c r="Q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16" t="str">
        <x:v>Decision date</x:v>
      </x:c>
      <x:c r="B4" s="16" t="str">
        <x:v>SKU ID</x:v>
      </x:c>
      <x:c r="C4" s="16" t="str">
        <x:v>Suggested outcome</x:v>
      </x:c>
      <x:c r="D4" s="16" t="str">
        <x:v>Owner decision</x:v>
      </x:c>
      <x:c r="E4" s="16" t="str">
        <x:v>Decision owner</x:v>
      </x:c>
      <x:c r="F4" s="16" t="str">
        <x:v>Evidence / rationale</x:v>
      </x:c>
      <x:c r="G4" s="16" t="str">
        <x:v>Replacement SKU</x:v>
      </x:c>
      <x:c r="H4" s="16" t="str">
        <x:v>Effective date</x:v>
      </x:c>
      <x:c r="I4" s="16" t="str">
        <x:v>Follow-up date</x:v>
      </x:c>
      <x:c r="J4" s="1"/>
      <x:c r="K4" s="1"/>
      <x:c r="L4" s="1"/>
      <x:c r="M4" s="1"/>
      <x:c r="N4" s="1"/>
      <x:c r="O4" s="1"/>
      <x:c r="P4" s="1"/>
      <x:c r="Q4" s="1"/>
    </x:row>
    <x:row r="5">
      <x:c r="A5" s="60"/>
      <x:c r="B5" s="61"/>
      <x:c r="C5" s="61"/>
      <x:c r="D5" s="61"/>
      <x:c r="E5" s="61"/>
      <x:c r="F5" s="61"/>
      <x:c r="G5" s="61"/>
      <x:c r="H5" s="61"/>
      <x:c r="I5" s="62"/>
      <x:c r="J5" s="1"/>
      <x:c r="K5" s="1"/>
      <x:c r="L5" s="1"/>
      <x:c r="M5" s="1"/>
      <x:c r="N5" s="1"/>
      <x:c r="O5" s="1"/>
      <x:c r="P5" s="1"/>
      <x:c r="Q5" s="1"/>
    </x:row>
    <x:row r="6">
      <x:c r="A6" s="63"/>
      <x:c r="B6" s="64"/>
      <x:c r="C6" s="64"/>
      <x:c r="D6" s="64"/>
      <x:c r="E6" s="64"/>
      <x:c r="F6" s="64"/>
      <x:c r="G6" s="64"/>
      <x:c r="H6" s="64"/>
      <x:c r="I6" s="65"/>
      <x:c r="J6" s="1"/>
      <x:c r="K6" s="1"/>
      <x:c r="L6" s="1"/>
      <x:c r="M6" s="1"/>
      <x:c r="N6" s="1"/>
      <x:c r="O6" s="1"/>
      <x:c r="P6" s="1"/>
      <x:c r="Q6" s="1"/>
    </x:row>
    <x:row r="7">
      <x:c r="A7" s="63"/>
      <x:c r="B7" s="64"/>
      <x:c r="C7" s="64"/>
      <x:c r="D7" s="64"/>
      <x:c r="E7" s="64"/>
      <x:c r="F7" s="64"/>
      <x:c r="G7" s="64"/>
      <x:c r="H7" s="64"/>
      <x:c r="I7" s="65"/>
      <x:c r="J7" s="1"/>
      <x:c r="K7" s="1"/>
      <x:c r="L7" s="1"/>
      <x:c r="M7" s="1"/>
      <x:c r="N7" s="1"/>
      <x:c r="O7" s="1"/>
      <x:c r="P7" s="1"/>
      <x:c r="Q7" s="1"/>
    </x:row>
    <x:row r="8">
      <x:c r="A8" s="63"/>
      <x:c r="B8" s="64"/>
      <x:c r="C8" s="64"/>
      <x:c r="D8" s="64"/>
      <x:c r="E8" s="64"/>
      <x:c r="F8" s="64"/>
      <x:c r="G8" s="64"/>
      <x:c r="H8" s="64"/>
      <x:c r="I8" s="65"/>
      <x:c r="J8" s="1"/>
      <x:c r="K8" s="1"/>
      <x:c r="L8" s="1"/>
      <x:c r="M8" s="1"/>
      <x:c r="N8" s="1"/>
      <x:c r="O8" s="1"/>
      <x:c r="P8" s="1"/>
      <x:c r="Q8" s="1"/>
    </x:row>
    <x:row r="9">
      <x:c r="A9" s="63"/>
      <x:c r="B9" s="64"/>
      <x:c r="C9" s="64"/>
      <x:c r="D9" s="64"/>
      <x:c r="E9" s="64"/>
      <x:c r="F9" s="64"/>
      <x:c r="G9" s="64"/>
      <x:c r="H9" s="64"/>
      <x:c r="I9" s="65"/>
      <x:c r="J9" s="1"/>
      <x:c r="K9" s="1"/>
      <x:c r="L9" s="1"/>
      <x:c r="M9" s="1"/>
      <x:c r="N9" s="1"/>
      <x:c r="O9" s="1"/>
      <x:c r="P9" s="1"/>
      <x:c r="Q9" s="1"/>
    </x:row>
    <x:row r="10">
      <x:c r="A10" s="63"/>
      <x:c r="B10" s="64"/>
      <x:c r="C10" s="64"/>
      <x:c r="D10" s="64"/>
      <x:c r="E10" s="64"/>
      <x:c r="F10" s="64"/>
      <x:c r="G10" s="64"/>
      <x:c r="H10" s="64"/>
      <x:c r="I10" s="65"/>
      <x:c r="J10" s="1"/>
      <x:c r="K10" s="1"/>
      <x:c r="L10" s="1"/>
      <x:c r="M10" s="1"/>
      <x:c r="N10" s="1"/>
      <x:c r="O10" s="1"/>
      <x:c r="P10" s="1"/>
      <x:c r="Q10" s="1"/>
    </x:row>
    <x:row r="11">
      <x:c r="A11" s="63"/>
      <x:c r="B11" s="64"/>
      <x:c r="C11" s="64"/>
      <x:c r="D11" s="64"/>
      <x:c r="E11" s="64"/>
      <x:c r="F11" s="64"/>
      <x:c r="G11" s="64"/>
      <x:c r="H11" s="64"/>
      <x:c r="I11" s="65"/>
      <x:c r="J11" s="1"/>
      <x:c r="K11" s="1"/>
      <x:c r="L11" s="1"/>
      <x:c r="M11" s="1"/>
      <x:c r="N11" s="1"/>
      <x:c r="O11" s="1"/>
      <x:c r="P11" s="1"/>
      <x:c r="Q11" s="1"/>
    </x:row>
    <x:row r="12">
      <x:c r="A12" s="63"/>
      <x:c r="B12" s="64"/>
      <x:c r="C12" s="64"/>
      <x:c r="D12" s="64"/>
      <x:c r="E12" s="64"/>
      <x:c r="F12" s="64"/>
      <x:c r="G12" s="64"/>
      <x:c r="H12" s="64"/>
      <x:c r="I12" s="65"/>
      <x:c r="J12" s="1"/>
      <x:c r="K12" s="1"/>
      <x:c r="L12" s="1"/>
      <x:c r="M12" s="1"/>
      <x:c r="N12" s="1"/>
      <x:c r="O12" s="1"/>
      <x:c r="P12" s="1"/>
      <x:c r="Q12" s="1"/>
    </x:row>
    <x:row r="13">
      <x:c r="A13" s="63"/>
      <x:c r="B13" s="64"/>
      <x:c r="C13" s="64"/>
      <x:c r="D13" s="64"/>
      <x:c r="E13" s="64"/>
      <x:c r="F13" s="64"/>
      <x:c r="G13" s="64"/>
      <x:c r="H13" s="64"/>
      <x:c r="I13" s="65"/>
      <x:c r="J13" s="1"/>
      <x:c r="K13" s="1"/>
      <x:c r="L13" s="1"/>
      <x:c r="M13" s="1"/>
      <x:c r="N13" s="1"/>
      <x:c r="O13" s="1"/>
      <x:c r="P13" s="1"/>
      <x:c r="Q13" s="1"/>
    </x:row>
    <x:row r="14">
      <x:c r="A14" s="63"/>
      <x:c r="B14" s="64"/>
      <x:c r="C14" s="64"/>
      <x:c r="D14" s="64"/>
      <x:c r="E14" s="64"/>
      <x:c r="F14" s="64"/>
      <x:c r="G14" s="64"/>
      <x:c r="H14" s="64"/>
      <x:c r="I14" s="65"/>
      <x:c r="J14" s="1"/>
      <x:c r="K14" s="1"/>
      <x:c r="L14" s="1"/>
      <x:c r="M14" s="1"/>
      <x:c r="N14" s="1"/>
      <x:c r="O14" s="1"/>
      <x:c r="P14" s="1"/>
      <x:c r="Q14" s="1"/>
    </x:row>
    <x:row r="15">
      <x:c r="A15" s="63"/>
      <x:c r="B15" s="64"/>
      <x:c r="C15" s="64"/>
      <x:c r="D15" s="64"/>
      <x:c r="E15" s="64"/>
      <x:c r="F15" s="64"/>
      <x:c r="G15" s="64"/>
      <x:c r="H15" s="64"/>
      <x:c r="I15" s="65"/>
      <x:c r="J15" s="1"/>
      <x:c r="K15" s="1"/>
      <x:c r="L15" s="1"/>
      <x:c r="M15" s="1"/>
      <x:c r="N15" s="1"/>
      <x:c r="O15" s="1"/>
      <x:c r="P15" s="1"/>
      <x:c r="Q15" s="1"/>
    </x:row>
    <x:row r="16">
      <x:c r="A16" s="63"/>
      <x:c r="B16" s="64"/>
      <x:c r="C16" s="64"/>
      <x:c r="D16" s="64"/>
      <x:c r="E16" s="64"/>
      <x:c r="F16" s="64"/>
      <x:c r="G16" s="64"/>
      <x:c r="H16" s="64"/>
      <x:c r="I16" s="65"/>
      <x:c r="J16" s="1"/>
      <x:c r="K16" s="1"/>
      <x:c r="L16" s="1"/>
      <x:c r="M16" s="1"/>
      <x:c r="N16" s="1"/>
      <x:c r="O16" s="1"/>
      <x:c r="P16" s="1"/>
      <x:c r="Q16" s="1"/>
    </x:row>
    <x:row r="17">
      <x:c r="A17" s="63"/>
      <x:c r="B17" s="64"/>
      <x:c r="C17" s="64"/>
      <x:c r="D17" s="64"/>
      <x:c r="E17" s="64"/>
      <x:c r="F17" s="64"/>
      <x:c r="G17" s="64"/>
      <x:c r="H17" s="64"/>
      <x:c r="I17" s="65"/>
      <x:c r="J17" s="1"/>
      <x:c r="K17" s="1"/>
      <x:c r="L17" s="1"/>
      <x:c r="M17" s="1"/>
      <x:c r="N17" s="1"/>
      <x:c r="O17" s="1"/>
      <x:c r="P17" s="1"/>
      <x:c r="Q17" s="1"/>
    </x:row>
    <x:row r="18">
      <x:c r="A18" s="63"/>
      <x:c r="B18" s="64"/>
      <x:c r="C18" s="64"/>
      <x:c r="D18" s="64"/>
      <x:c r="E18" s="64"/>
      <x:c r="F18" s="64"/>
      <x:c r="G18" s="64"/>
      <x:c r="H18" s="64"/>
      <x:c r="I18" s="65"/>
      <x:c r="J18" s="1"/>
      <x:c r="K18" s="1"/>
      <x:c r="L18" s="1"/>
      <x:c r="M18" s="1"/>
      <x:c r="N18" s="1"/>
      <x:c r="O18" s="1"/>
      <x:c r="P18" s="1"/>
      <x:c r="Q18" s="1"/>
    </x:row>
    <x:row r="19">
      <x:c r="A19" s="63"/>
      <x:c r="B19" s="64"/>
      <x:c r="C19" s="64"/>
      <x:c r="D19" s="64"/>
      <x:c r="E19" s="64"/>
      <x:c r="F19" s="64"/>
      <x:c r="G19" s="64"/>
      <x:c r="H19" s="64"/>
      <x:c r="I19" s="65"/>
      <x:c r="J19" s="1"/>
      <x:c r="K19" s="1"/>
      <x:c r="L19" s="1"/>
      <x:c r="M19" s="1"/>
      <x:c r="N19" s="1"/>
      <x:c r="O19" s="1"/>
      <x:c r="P19" s="1"/>
      <x:c r="Q19" s="1"/>
    </x:row>
    <x:row r="20">
      <x:c r="A20" s="63"/>
      <x:c r="B20" s="64"/>
      <x:c r="C20" s="64"/>
      <x:c r="D20" s="64"/>
      <x:c r="E20" s="64"/>
      <x:c r="F20" s="64"/>
      <x:c r="G20" s="64"/>
      <x:c r="H20" s="64"/>
      <x:c r="I20" s="65"/>
      <x:c r="J20" s="1"/>
      <x:c r="K20" s="1"/>
      <x:c r="L20" s="1"/>
      <x:c r="M20" s="1"/>
      <x:c r="N20" s="1"/>
      <x:c r="O20" s="1"/>
      <x:c r="P20" s="1"/>
      <x:c r="Q20" s="1"/>
    </x:row>
    <x:row r="21">
      <x:c r="A21" s="63"/>
      <x:c r="B21" s="64"/>
      <x:c r="C21" s="64"/>
      <x:c r="D21" s="64"/>
      <x:c r="E21" s="64"/>
      <x:c r="F21" s="64"/>
      <x:c r="G21" s="64"/>
      <x:c r="H21" s="64"/>
      <x:c r="I21" s="65"/>
      <x:c r="J21" s="1"/>
      <x:c r="K21" s="1"/>
      <x:c r="L21" s="1"/>
      <x:c r="M21" s="1"/>
      <x:c r="N21" s="1"/>
      <x:c r="O21" s="1"/>
      <x:c r="P21" s="1"/>
      <x:c r="Q21" s="1"/>
    </x:row>
    <x:row r="22">
      <x:c r="A22" s="63"/>
      <x:c r="B22" s="64"/>
      <x:c r="C22" s="64"/>
      <x:c r="D22" s="64"/>
      <x:c r="E22" s="64"/>
      <x:c r="F22" s="64"/>
      <x:c r="G22" s="64"/>
      <x:c r="H22" s="64"/>
      <x:c r="I22" s="65"/>
      <x:c r="J22" s="1"/>
      <x:c r="K22" s="1"/>
      <x:c r="L22" s="1"/>
      <x:c r="M22" s="1"/>
      <x:c r="N22" s="1"/>
      <x:c r="O22" s="1"/>
      <x:c r="P22" s="1"/>
      <x:c r="Q22" s="1"/>
    </x:row>
    <x:row r="23">
      <x:c r="A23" s="63"/>
      <x:c r="B23" s="64"/>
      <x:c r="C23" s="64"/>
      <x:c r="D23" s="64"/>
      <x:c r="E23" s="64"/>
      <x:c r="F23" s="64"/>
      <x:c r="G23" s="64"/>
      <x:c r="H23" s="64"/>
      <x:c r="I23" s="65"/>
      <x:c r="J23" s="1"/>
      <x:c r="K23" s="1"/>
      <x:c r="L23" s="1"/>
      <x:c r="M23" s="1"/>
      <x:c r="N23" s="1"/>
      <x:c r="O23" s="1"/>
      <x:c r="P23" s="1"/>
      <x:c r="Q23" s="1"/>
    </x:row>
    <x:row r="24">
      <x:c r="A24" s="63"/>
      <x:c r="B24" s="64"/>
      <x:c r="C24" s="64"/>
      <x:c r="D24" s="64"/>
      <x:c r="E24" s="64"/>
      <x:c r="F24" s="64"/>
      <x:c r="G24" s="64"/>
      <x:c r="H24" s="64"/>
      <x:c r="I24" s="65"/>
      <x:c r="J24" s="1"/>
      <x:c r="K24" s="1"/>
      <x:c r="L24" s="1"/>
      <x:c r="M24" s="1"/>
      <x:c r="N24" s="1"/>
      <x:c r="O24" s="1"/>
      <x:c r="P24" s="1"/>
      <x:c r="Q24" s="1"/>
    </x:row>
    <x:row r="25">
      <x:c r="A25" s="66"/>
      <x:c r="B25" s="67"/>
      <x:c r="C25" s="67"/>
      <x:c r="D25" s="67"/>
      <x:c r="E25" s="67"/>
      <x:c r="F25" s="67"/>
      <x:c r="G25" s="67"/>
      <x:c r="H25" s="67"/>
      <x:c r="I25" s="68"/>
      <x:c r="J25" s="1"/>
      <x:c r="K25" s="1"/>
      <x:c r="L25" s="1"/>
      <x:c r="M25" s="1"/>
      <x:c r="N25" s="1"/>
      <x:c r="O25" s="1"/>
      <x:c r="P25" s="1"/>
      <x:c r="Q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</x:sheetData>
  <x:mergeCells>
    <x:mergeCell ref="A2:I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34" hidden="0" customWidth="1"/>
    <x:col min="3" max="3" width="28" hidden="0" customWidth="1"/>
    <x:col min="4" max="4" width="24" hidden="0" customWidth="1"/>
    <x:col min="5" max="5" width="14" hidden="0" customWidth="1"/>
    <x:col min="6" max="6" width="36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2" t="str">
        <x:v>Corporate Gift SKU Retirement Scorecard 2026</x:v>
      </x:c>
      <x:c r="B2" s="12"/>
      <x:c r="C2" s="12"/>
      <x:c r="D2" s="12"/>
      <x:c r="E2" s="12"/>
      <x:c r="F2" s="12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69" t="str">
        <x:v>Test ID</x:v>
      </x:c>
      <x:c r="B4" s="70" t="str">
        <x:v>Test</x:v>
      </x:c>
      <x:c r="C4" s="70" t="str">
        <x:v>Expected</x:v>
      </x:c>
      <x:c r="D4" s="70" t="str">
        <x:v>Observed</x:v>
      </x:c>
      <x:c r="E4" s="70" t="str">
        <x:v>Status</x:v>
      </x:c>
      <x:c r="F4" s="71" t="str">
        <x:v>Evidence</x:v>
      </x:c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A5" s="74" t="str">
        <x:v>QA-01</x:v>
      </x:c>
      <x:c r="B5" s="75" t="str">
        <x:v>Weights total 100</x:v>
      </x:c>
      <x:c r="C5" s="75" t="str">
        <x:v>100</x:v>
      </x:c>
      <x:c r="D5" s="76" t="n">
        <x:f>'Scorecard'!D12</x:f>
        <x:v>100</x:v>
      </x:c>
      <x:c r="E5" s="76" t="str">
        <x:v>Passed</x:v>
      </x:c>
      <x:c r="F5" s="77" t="str">
        <x:v>Scorecard B10</x:v>
      </x:c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>
      <x:c r="A6" s="74" t="str">
        <x:v>QA-02</x:v>
      </x:c>
      <x:c r="B6" s="75" t="str">
        <x:v>Complete sample returns an outcome</x:v>
      </x:c>
      <x:c r="C6" s="75" t="str">
        <x:v>Outcome, not missing data</x:v>
      </x:c>
      <x:c r="D6" s="76" t="str">
        <x:f>'Scorecard'!K15</x:f>
        <x:v>Keep</x:v>
      </x:c>
      <x:c r="E6" s="76" t="str">
        <x:v>Passed</x:v>
      </x:c>
      <x:c r="F6" s="77" t="str">
        <x:v>Scorecard sample row</x:v>
      </x:c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</x:row>
    <x:row r="7">
      <x:c r="A7" s="74" t="str">
        <x:v>QA-03</x:v>
      </x:c>
      <x:c r="B7" s="75" t="str">
        <x:v>Missing evidence blocks recommendation</x:v>
      </x:c>
      <x:c r="C7" s="75" t="str">
        <x:v>Missing data</x:v>
      </x:c>
      <x:c r="D7" s="76" t="str">
        <x:f>'Scorecard'!K17</x:f>
        <x:v>Missing data</x:v>
      </x:c>
      <x:c r="E7" s="76" t="str">
        <x:v>Passed</x:v>
      </x:c>
      <x:c r="F7" s="77" t="str">
        <x:v>Third sample row</x:v>
      </x:c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>
      <x:c r="A8" s="74" t="str">
        <x:v>QA-04</x:v>
      </x:c>
      <x:c r="B8" s="75" t="str">
        <x:v>Formula error scan</x:v>
      </x:c>
      <x:c r="C8" s="75" t="str">
        <x:v>Zero formula errors</x:v>
      </x:c>
      <x:c r="D8" s="76" t="n">
        <x:v>0</x:v>
      </x:c>
      <x:c r="E8" s="76" t="str">
        <x:v>Passed</x:v>
      </x:c>
      <x:c r="F8" s="77" t="str">
        <x:v>Automated workbook inspection</x:v>
      </x:c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>
      <x:c r="A9" s="74" t="str">
        <x:v>QA-05</x:v>
      </x:c>
      <x:c r="B9" s="75" t="str">
        <x:v>Every sheet visually inspected</x:v>
      </x:c>
      <x:c r="C9" s="75" t="str">
        <x:v>No clipping or unreadable text</x:v>
      </x:c>
      <x:c r="D9" s="76" t="str">
        <x:v>Passed</x:v>
      </x:c>
      <x:c r="E9" s="76" t="str">
        <x:v>Passed</x:v>
      </x:c>
      <x:c r="F9" s="77" t="str">
        <x:v>Rendered PNG receipt</x:v>
      </x:c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>
      <x:c r="A10" s="78" t="str">
        <x:v>QA-06</x:v>
      </x:c>
      <x:c r="B10" s="79" t="str">
        <x:v>CSV matches workbook sample outputs</x:v>
      </x:c>
      <x:c r="C10" s="79" t="str">
        <x:v>Exact IDs, scores, outcomes</x:v>
      </x:c>
      <x:c r="D10" s="80" t="str">
        <x:v>Passed</x:v>
      </x:c>
      <x:c r="E10" s="80" t="str">
        <x:v>Passed</x:v>
      </x:c>
      <x:c r="F10" s="81" t="str">
        <x:v>UTF-8 export check</x:v>
      </x:c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</x:sheetData>
  <x:mergeCells>
    <x:mergeCell ref="A2:F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66" hidden="0" customWidth="1"/>
    <x:col min="3" max="3" width="4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2" t="str">
        <x:v>Method and operating boundaries</x:v>
      </x:c>
      <x:c r="B2" s="12"/>
      <x:c r="C2" s="12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83" t="str">
        <x:v>Rule</x:v>
      </x:c>
      <x:c r="B4" s="84" t="str">
        <x:v>Definition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A5" s="74" t="str">
        <x:v>Weights</x:v>
      </x:c>
      <x:c r="B5" s="77" t="str">
        <x:v>Editable and must total 100. Default weights are a starting point, not an industry benchmark.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>
      <x:c r="A6" s="74" t="str">
        <x:v>Demand</x:v>
      </x:c>
      <x:c r="B6" s="77" t="str">
        <x:v>Trailing demand divided by the editable target, capped at 100.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</x:row>
    <x:row r="7">
      <x:c r="A7" s="74" t="str">
        <x:v>Margin</x:v>
      </x:c>
      <x:c r="B7" s="77" t="str">
        <x:v>Gross margin percentage divided by the editable target, capped at 100.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>
      <x:c r="A8" s="74" t="str">
        <x:v>Quality</x:v>
      </x:c>
      <x:c r="B8" s="77" t="str">
        <x:v>100 minus defect rate divided by the editable maximum defect rate, floored at zero.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>
      <x:c r="A9" s="74" t="str">
        <x:v>Lead time</x:v>
      </x:c>
      <x:c r="B9" s="77" t="str">
        <x:v>100 at or below the target; zero at or above the maximum; linearly scaled in between.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>
      <x:c r="A10" s="74" t="str">
        <x:v>Capacity</x:v>
      </x:c>
      <x:c r="B10" s="77" t="str">
        <x:v>Supplier capacity divided by the editable target, capped at 100.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>
      <x:c r="A11" s="74" t="str">
        <x:v>Market eligibility</x:v>
      </x:c>
      <x:c r="B11" s="77" t="str">
        <x:v>Clear=100, Review=50, Hold=0. Review/Hold routes to Localize after evidence is complete.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</x:row>
    <x:row r="12">
      <x:c r="A12" s="74" t="str">
        <x:v>Decision</x:v>
      </x:c>
      <x:c r="B12" s="77" t="str">
        <x:v>Keep at 75+; Retire below 50 only when replacement readiness is at least 70; otherwise Improve. Market Review/Hold routes to Localize.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</x:row>
    <x:row r="13">
      <x:c r="A13" s="74" t="str">
        <x:v>Override</x:v>
      </x:c>
      <x:c r="B13" s="77" t="str">
        <x:v>The accountable owner may override, but must record evidence, effective date, and follow-up date.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>
      <x:c r="A14" s="78" t="str">
        <x:v>Safety boundary</x:v>
      </x:c>
      <x:c r="B14" s="81" t="str">
        <x:v>Do not use a commercial score to overrule a safety, recall, compliance, or market-access hold.</x:v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</x:row>
    <x:row r="17">
      <x:c r="A17" s="83" t="str">
        <x:v>Official source</x:v>
      </x:c>
      <x:c r="B17" s="85" t="str">
        <x:v>Verified 2026-10-11</x:v>
      </x:c>
      <x:c r="C17" s="84" t="str">
        <x:v>Use</x:v>
      </x:c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>
      <x:c r="A18" s="74" t="str">
        <x:v>IFRS Foundation — IAS 2 Inventories</x:v>
      </x:c>
      <x:c r="B18" s="75" t="str">
        <x:v>https://www.ifrs.org/issued-standards/list-of-standards/ias-2-inventories/</x:v>
      </x:c>
      <x:c r="C18" s="77" t="str">
        <x:v>Inventory cost and net realisable value context</x:v>
      </x:c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</x:row>
    <x:row r="19">
      <x:c r="A19" s="74" t="str">
        <x:v>ISO — Quality management principles</x:v>
      </x:c>
      <x:c r="B19" s="75" t="str">
        <x:v>https://www.iso.org/publication/PUB100080.html</x:v>
      </x:c>
      <x:c r="C19" s="77" t="str">
        <x:v>Evidence-based improvement and customer focus</x:v>
      </x:c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</x:row>
    <x:row r="20">
      <x:c r="A20" s="74" t="str">
        <x:v>U.S. CPSC — Duty to Report</x:v>
      </x:c>
      <x:c r="B20" s="75" t="str">
        <x:v>https://www.cpsc.gov/Business--Manufacturing/Recall-Guidance/Duty-to-Report-to-CPSC-Rights-and-Responsibilities-of-Businesses</x:v>
      </x:c>
      <x:c r="C20" s="77" t="str">
        <x:v>Safety escalation boundary</x:v>
      </x:c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</x:row>
    <x:row r="21">
      <x:c r="A21" s="74" t="str">
        <x:v>European Commission — Product safety</x:v>
      </x:c>
      <x:c r="B21" s="75" t="str">
        <x:v>https://commission.europa.eu/topics/business-and-industry/product-safety_en</x:v>
      </x:c>
      <x:c r="C21" s="77" t="str">
        <x:v>EU safety and recall context</x:v>
      </x:c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>
      <x:c r="A22" s="78" t="str">
        <x:v>Giftpack</x:v>
      </x:c>
      <x:c r="B22" s="79" t="str">
        <x:v>https://giftpack.ai/</x:v>
      </x:c>
      <x:c r="C22" s="81" t="str">
        <x:v>Execution layer after the owner-approved catalog decision</x:v>
      </x:c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</x:sheetData>
  <x:mergeCells>
    <x:mergeCell ref="A2:C2"/>
  </x:mergeCells>
  <x:pageMargins left="0.7" right="0.7" top="0.75" bottom="0.75" header="0.3" footer="0.3"/>
</x:worksheet>
</file>