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7242fb93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f82d25fba62c493f"/>
    <x:sheet xmlns:r="http://schemas.openxmlformats.org/officeDocument/2006/relationships" name="輸入" sheetId="2" r:id="R236a86b6831247f9"/>
    <x:sheet xmlns:r="http://schemas.openxmlformats.org/officeDocument/2006/relationships" name="漏斗模型" sheetId="3" r:id="R2ed86a1a8d6f45c2"/>
    <x:sheet xmlns:r="http://schemas.openxmlformats.org/officeDocument/2006/relationships" name="情境" sheetId="4" r:id="R22d5a6e7ff1b4f8e"/>
    <x:sheet xmlns:r="http://schemas.openxmlformats.org/officeDocument/2006/relationships" name="容量與預算" sheetId="5" r:id="R11ed2e13be314b79"/>
    <x:sheet xmlns:r="http://schemas.openxmlformats.org/officeDocument/2006/relationships" name="敏感度" sheetId="6" r:id="R65f45d9ec5954fb6"/>
    <x:sheet xmlns:r="http://schemas.openxmlformats.org/officeDocument/2006/relationships" name="品質檢查" sheetId="7" r:id="Rec242838eb154724"/>
    <x:sheet xmlns:r="http://schemas.openxmlformats.org/officeDocument/2006/relationships" name="方法" sheetId="8" r:id="Rc285c0b6019643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164" formatCode="0.0%"/>
    <x:numFmt numFmtId="165" formatCode="$#,##0.00"/>
    <x:numFmt numFmtId="166" formatCode="#,##0.0"/>
    <x:numFmt numFmtId="200" formatCode="0%"/>
    <x:numFmt numFmtId="201" formatCode="$#,##0"/>
    <x:numFmt numFmtId="202" formatCode="#,##0"/>
    <x:numFmt numFmtId="203" formatCode="General"/>
  </x:numFmts>
  <x:fonts count="3">
    <x:font>
      <x:sz val="11"/>
      <x:color theme="1"/>
      <x:name val="Calibri"/>
      <x:family val="2"/>
      <x:scheme val="minor"/>
    </x:font>
    <x:font>
      <x:sz val="10"/>
      <x:color rgb="FF253746"/>
      <x:name val="Noto Sans CJK TC"/>
    </x:font>
    <x:font>
      <x:b/>
      <x:sz val="13"/>
      <x:color rgb="FFFFFFFF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DDEBF7"/>
      </x:patternFill>
    </x:fill>
    <x:fill>
      <x:patternFill patternType="solid">
        <x:fgColor rgb="FF17324D"/>
      </x:patternFill>
    </x:fill>
  </x:fills>
  <x:borders count="2">
    <x:border>
      <x:left/>
      <x:right/>
      <x:top/>
      <x:bottom/>
      <x:diagonal/>
    </x:border>
    <x:border>
      <x:bottom style="thin">
        <x:color rgb="FFD7DEE5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2" fillId="3" borderId="1" xfId="0" applyAlignment="1">
      <x:alignment vertical="top" wrapText="1"/>
    </x:xf>
    <x:xf numFmtId="0" fontId="1" fillId="0" borderId="1" xfId="0" applyAlignment="1">
      <x:alignment vertical="top" wrapText="1"/>
    </x:xf>
    <x:xf numFmtId="0" fontId="1" fillId="0" borderId="0" xfId="0" applyAlignment="1">
      <x:alignment vertical="top" wrapText="1"/>
    </x:xf>
    <x:xf numFmtId="166" fontId="1" fillId="2" borderId="1" xfId="0" applyAlignment="1">
      <x:alignment vertical="top" wrapText="1"/>
    </x:xf>
    <x:xf numFmtId="164" fontId="1" fillId="2" borderId="1" xfId="0" applyAlignment="1">
      <x:alignment vertical="top" wrapText="1"/>
    </x:xf>
    <x:xf numFmtId="165" fontId="1" fillId="2" borderId="1" xfId="0" applyAlignment="1">
      <x:alignment vertical="top" wrapText="1"/>
    </x:xf>
    <x:xf numFmtId="166" fontId="1" fillId="0" borderId="1" xfId="0" applyAlignment="1">
      <x:alignment vertical="top" wrapText="1"/>
    </x:xf>
    <x:xf numFmtId="165" fontId="1" fillId="0" borderId="1" xfId="0" applyAlignment="1">
      <x:alignment vertical="top" wrapText="1"/>
    </x:xf>
    <x:xf numFmtId="200" fontId="0" fillId="0" borderId="0" xfId="0" applyNumberFormat="1" applyFont="1" applyFill="1" applyBorder="1"/>
    <x:xf numFmtId="200" fontId="1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166" fontId="1" fillId="0" borderId="1" xfId="0" applyNumberFormat="1" applyFont="1" applyFill="1" applyBorder="1" applyAlignment="1">
      <x:alignment vertical="top" wrapText="1"/>
    </x:xf>
    <x:xf numFmtId="165" fontId="1" fillId="0" borderId="1" xfId="0" applyNumberFormat="1" applyFont="1" applyFill="1" applyBorder="1" applyAlignment="1">
      <x:alignment vertical="top" wrapText="1"/>
    </x:xf>
    <x:xf numFmtId="202" fontId="1" fillId="0" borderId="1" xfId="0" applyNumberFormat="1" applyFont="1" applyFill="1" applyBorder="1" applyAlignment="1">
      <x:alignment vertical="top" wrapText="1"/>
    </x:xf>
    <x:xf numFmtId="203" fontId="1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f2acb1b324704" /><Relationship Type="http://schemas.openxmlformats.org/officeDocument/2006/relationships/theme" Target="/xl/theme/theme1.xml" Id="R5c66883dd9ec405d" /><Relationship Type="http://schemas.openxmlformats.org/officeDocument/2006/relationships/sharedStrings" Target="/xl/sharedStrings.xml" Id="R94f5327019334f1d" /><Relationship Type="http://schemas.openxmlformats.org/officeDocument/2006/relationships/worksheet" Target="/xl/worksheets/sheet1.xml" Id="Rf82d25fba62c493f" /><Relationship Type="http://schemas.openxmlformats.org/officeDocument/2006/relationships/worksheet" Target="/xl/worksheets/sheet2.xml" Id="R236a86b6831247f9" /><Relationship Type="http://schemas.openxmlformats.org/officeDocument/2006/relationships/worksheet" Target="/xl/worksheets/sheet3.xml" Id="R2ed86a1a8d6f45c2" /><Relationship Type="http://schemas.openxmlformats.org/officeDocument/2006/relationships/worksheet" Target="/xl/worksheets/sheet4.xml" Id="R22d5a6e7ff1b4f8e" /><Relationship Type="http://schemas.openxmlformats.org/officeDocument/2006/relationships/worksheet" Target="/xl/worksheets/sheet5.xml" Id="R11ed2e13be314b79" /><Relationship Type="http://schemas.openxmlformats.org/officeDocument/2006/relationships/worksheet" Target="/xl/worksheets/sheet6.xml" Id="R65f45d9ec5954fb6" /><Relationship Type="http://schemas.openxmlformats.org/officeDocument/2006/relationships/worksheet" Target="/xl/worksheets/sheet7.xml" Id="Rec242838eb154724" /><Relationship Type="http://schemas.openxmlformats.org/officeDocument/2006/relationships/worksheet" Target="/xl/worksheets/sheet8.xml" Id="Rc285c0b6019643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52267ebc2b043e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不同領取率與資料完成率的成本曝險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75%</c:v>
          </c:tx>
          <c:marker>
            <c:symbol val="none"/>
          </c:marker>
          <c:cat>
            <c:strRef>
              <c:f>'敏感度'!$G$2:$G$6</c:f>
              <c:strCache>
                <c:ptCount val="0"/>
              </c:strCache>
            </c:strRef>
          </c:cat>
          <c:val>
            <c:numRef>
              <c:f>'敏感度'!$H$2:$H$6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85%</c:v>
          </c:tx>
          <c:marker>
            <c:symbol val="none"/>
          </c:marker>
          <c:cat>
            <c:strRef>
              <c:f>'敏感度'!$G$2:$G$6</c:f>
              <c:strCache>
                <c:ptCount val="0"/>
              </c:strCache>
            </c:strRef>
          </c:cat>
          <c:val>
            <c:numRef>
              <c:f>'敏感度'!$I$2:$I$6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90%</c:v>
          </c:tx>
          <c:marker>
            <c:symbol val="none"/>
          </c:marker>
          <c:cat>
            <c:strRef>
              <c:f>'敏感度'!$G$2:$G$6</c:f>
              <c:strCache>
                <c:ptCount val="0"/>
              </c:strCache>
            </c:strRef>
          </c:cat>
          <c:val>
            <c:numRef>
              <c:f>'敏感度'!$J$2:$J$6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3"/>
          <c:order val="3"/>
          <c:tx>
            <c:v>95%</c:v>
          </c:tx>
          <c:marker>
            <c:symbol val="none"/>
          </c:marker>
          <c:cat>
            <c:strRef>
              <c:f>'敏感度'!$G$2:$G$6</c:f>
              <c:strCache>
                <c:ptCount val="0"/>
              </c:strCache>
            </c:strRef>
          </c:cat>
          <c:val>
            <c:numRef>
              <c:f>'敏感度'!$K$2:$K$6</c:f>
              <c:numCache>
                <c:formatCode>$#,##0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領取率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成本曝險</a:t>
                </a:r>
              </a:p>
            </c:rich>
          </c:tx>
          <c:overlay val="0"/>
        </c:title>
        <c:numFmt formatCode="$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2267ebc2b043e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25fff2dfbdac4c2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71" hidden="0" customWidth="1"/>
    <x:col min="2" max="2" width="18" hidden="0" customWidth="1"/>
    <x:col min="3" max="3" width="20" hidden="0" customWidth="1"/>
  </x:cols>
  <x:sheetData>
    <x:row r="1" ht="55" customHeight="1">
      <x:c r="A1" s="1" t="inlineStr">
        <x:is>
          <x:t xml:space="preserve">二〇二七年企業贈禮活動參與預測計算器</x:t>
        </x:is>
      </x:c>
      <x:c r="B1" s="1" t="str">
        <x:v>v1.2</x:v>
      </x:c>
      <x:c r="C1" s="1" t="str">
        <x:v>2026-10-09</x:v>
      </x:c>
    </x:row>
    <x:row r="2">
      <x:c r="A2" s="2" t="inlineStr">
        <x:is>
          <x:t xml:space="preserve">用途</x:t>
        </x:is>
      </x:c>
      <x:c r="B2" s="3" t="n"/>
      <x:c r="C2" s="3" t="n"/>
    </x:row>
    <x:row r="3" ht="40" customHeight="1">
      <x:c r="A3" s="2" t="inlineStr">
        <x:is>
          <x:t xml:space="preserve">請以自己的假設取代藍色輸入儲存格。</x:t>
        </x:is>
      </x:c>
      <x:c r="B3" s="3" t="n"/>
      <x:c r="C3" s="3" t="n"/>
    </x:row>
    <x:row r="4" ht="40" customHeight="1">
      <x:c r="A4" s="2" t="inlineStr">
        <x:is>
          <x:t xml:space="preserve">所有輸出皆為規劃估計，不是保證或產業基準。</x:t>
        </x:is>
      </x:c>
      <x:c r="B4" s="3" t="n"/>
      <x:c r="C4" s="3" t="n"/>
    </x:row>
    <x:row r="5" ht="72" customHeight="1">
      <x:c r="A5" s="16" t="str">
        <x:v>所有輸入均須填寫數字。比率為 0%–100%；邀請數及成本不得為負；每日容量須大於零。輸入無效會顯示「錯誤：輸入無效」；容量無效會顯示「無法計算」。</x:v>
      </x:c>
      <x:c r="B5" s="3" t="n"/>
      <x:c r="C5" s="3" t="n"/>
    </x:row>
    <x:row r="6" ht="40" customHeight="1">
      <x:c r="A6" s="2" t="inlineStr">
        <x:is>
          <x:t xml:space="preserve">承諾庫存、資金或客服容量前，請同時檢查低、基準與高情境。</x:t>
        </x:is>
      </x:c>
      <x:c r="B6" s="3" t="n"/>
      <x:c r="C6" s="3" t="n"/>
    </x:row>
    <x:row r="7">
      <x:c r="A7" s="2" t="inlineStr">
        <x:is>
          <x:t xml:space="preserve">Giftpack</x:t>
        </x:is>
      </x:c>
      <x:c r="B7" s="2" t="inlineStr">
        <x:is>
          <x:t xml:space="preserve">https://giftpack.ai/</x:t>
        </x:is>
      </x:c>
      <x:c r="C7" s="3" t="n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18" customWidth="1"/>
    <x:col min="3" max="3" width="18" customWidth="1"/>
    <x:col min="4" max="4" width="18" customWidth="1"/>
    <x:col min="5" max="5" width="23" hidden="0" customWidth="1"/>
  </x:cols>
  <x:sheetData>
    <x:row r="1" ht="42" customHeight="1">
      <x:c r="A1" s="1" t="inlineStr">
        <x:is>
          <x:t xml:space="preserve">寄出邀請數</x:t>
        </x:is>
      </x:c>
      <x:c r="B1" s="1" t="inlineStr">
        <x:is>
          <x:t xml:space="preserve">低情境</x:t>
        </x:is>
      </x:c>
      <x:c r="C1" s="1" t="inlineStr">
        <x:is>
          <x:t xml:space="preserve">基準情境</x:t>
        </x:is>
      </x:c>
      <x:c r="D1" s="1" t="inlineStr">
        <x:is>
          <x:t xml:space="preserve">高情境</x:t>
        </x:is>
      </x:c>
      <x:c r="E1" s="1" t="str">
        <x:v>規則</x:v>
      </x:c>
    </x:row>
    <x:row r="2">
      <x:c r="A2" s="2" t="inlineStr">
        <x:is>
          <x:t xml:space="preserve">寄出邀請數</x:t>
        </x:is>
      </x:c>
      <x:c r="B2" s="4" t="n">
        <x:v>10000</x:v>
      </x:c>
      <x:c r="C2" s="4" t="n">
        <x:v>10000</x:v>
      </x:c>
      <x:c r="D2" s="4" t="n">
        <x:v>10000</x:v>
      </x:c>
      <x:c r="E2" s="2" t="inlineStr">
        <x:is>
          <x:t xml:space="preserve">&gt;=0</x:t>
        </x:is>
      </x:c>
    </x:row>
    <x:row r="3">
      <x:c r="A3" s="2" t="inlineStr">
        <x:is>
          <x:t xml:space="preserve">邀請送達率</x:t>
        </x:is>
      </x:c>
      <x:c r="B3" s="5" t="n">
        <x:v>0.92</x:v>
      </x:c>
      <x:c r="C3" s="5" t="n">
        <x:v>0.96</x:v>
      </x:c>
      <x:c r="D3" s="5" t="n">
        <x:v>0.98</x:v>
      </x:c>
      <x:c r="E3" s="2" t="inlineStr">
        <x:is>
          <x:t xml:space="preserve">0%–100%</x:t>
        </x:is>
      </x:c>
    </x:row>
    <x:row r="4">
      <x:c r="A4" s="2" t="inlineStr">
        <x:is>
          <x:t xml:space="preserve">領取率</x:t>
        </x:is>
      </x:c>
      <x:c r="B4" s="5" t="n">
        <x:v>0.35</x:v>
      </x:c>
      <x:c r="C4" s="5" t="n">
        <x:v>0.5</x:v>
      </x:c>
      <x:c r="D4" s="5" t="n">
        <x:v>0.65</x:v>
      </x:c>
      <x:c r="E4" s="2" t="inlineStr">
        <x:is>
          <x:t xml:space="preserve">0%–100%</x:t>
        </x:is>
      </x:c>
    </x:row>
    <x:row r="5">
      <x:c r="A5" s="2" t="inlineStr">
        <x:is>
          <x:t xml:space="preserve">地址或資料完成率</x:t>
        </x:is>
      </x:c>
      <x:c r="B5" s="5" t="n">
        <x:v>0.8</x:v>
      </x:c>
      <x:c r="C5" s="5" t="n">
        <x:v>0.9</x:v>
      </x:c>
      <x:c r="D5" s="5" t="n">
        <x:v>0.95</x:v>
      </x:c>
      <x:c r="E5" s="2" t="inlineStr">
        <x:is>
          <x:t xml:space="preserve">0%–100%</x:t>
        </x:is>
      </x:c>
    </x:row>
    <x:row r="6">
      <x:c r="A6" s="2" t="inlineStr">
        <x:is>
          <x:t xml:space="preserve">資格通過率</x:t>
        </x:is>
      </x:c>
      <x:c r="B6" s="5" t="n">
        <x:v>0.95</x:v>
      </x:c>
      <x:c r="C6" s="5" t="n">
        <x:v>0.98</x:v>
      </x:c>
      <x:c r="D6" s="5" t="n">
        <x:v>0.99</x:v>
      </x:c>
      <x:c r="E6" s="2" t="inlineStr">
        <x:is>
          <x:t xml:space="preserve">0%–100%</x:t>
        </x:is>
      </x:c>
    </x:row>
    <x:row r="7">
      <x:c r="A7" s="2" t="inlineStr">
        <x:is>
          <x:t xml:space="preserve">庫存接受率</x:t>
        </x:is>
      </x:c>
      <x:c r="B7" s="5" t="n">
        <x:v>0.9</x:v>
      </x:c>
      <x:c r="C7" s="5" t="n">
        <x:v>0.96</x:v>
      </x:c>
      <x:c r="D7" s="5" t="n">
        <x:v>0.99</x:v>
      </x:c>
      <x:c r="E7" s="2" t="inlineStr">
        <x:is>
          <x:t xml:space="preserve">0%–100%</x:t>
        </x:is>
      </x:c>
    </x:row>
    <x:row r="8">
      <x:c r="A8" s="2" t="inlineStr">
        <x:is>
          <x:t xml:space="preserve">配送成功率</x:t>
        </x:is>
      </x:c>
      <x:c r="B8" s="5" t="n">
        <x:v>0.9399999999999999</x:v>
      </x:c>
      <x:c r="C8" s="5" t="n">
        <x:v>0.97</x:v>
      </x:c>
      <x:c r="D8" s="5" t="n">
        <x:v>0.99</x:v>
      </x:c>
      <x:c r="E8" s="2" t="inlineStr">
        <x:is>
          <x:t xml:space="preserve">0%–100%</x:t>
        </x:is>
      </x:c>
    </x:row>
    <x:row r="9">
      <x:c r="A9" s="2" t="inlineStr">
        <x:is>
          <x:t xml:space="preserve">單位成本</x:t>
        </x:is>
      </x:c>
      <x:c r="B9" s="6" t="n">
        <x:v>65</x:v>
      </x:c>
      <x:c r="C9" s="6" t="n">
        <x:v>72</x:v>
      </x:c>
      <x:c r="D9" s="6" t="n">
        <x:v>80</x:v>
      </x:c>
      <x:c r="E9" s="2" t="inlineStr">
        <x:is>
          <x:t xml:space="preserve">&gt;=0</x:t>
        </x:is>
      </x:c>
    </x:row>
    <x:row r="10">
      <x:c r="A10" s="2" t="inlineStr">
        <x:is>
          <x:t xml:space="preserve">預留率</x:t>
        </x:is>
      </x:c>
      <x:c r="B10" s="5" t="n">
        <x:v>0.03</x:v>
      </x:c>
      <x:c r="C10" s="5" t="n">
        <x:v>0.05</x:v>
      </x:c>
      <x:c r="D10" s="5" t="n">
        <x:v>0.08</x:v>
      </x:c>
      <x:c r="E10" s="2" t="inlineStr">
        <x:is>
          <x:t xml:space="preserve">0%–100%</x:t>
        </x:is>
      </x:c>
    </x:row>
    <x:row r="11">
      <x:c r="A11" s="2" t="inlineStr">
        <x:is>
          <x:t xml:space="preserve">客服案件率</x:t>
        </x:is>
      </x:c>
      <x:c r="B11" s="5" t="n">
        <x:v>0.1</x:v>
      </x:c>
      <x:c r="C11" s="5" t="n">
        <x:v>0.06</x:v>
      </x:c>
      <x:c r="D11" s="5" t="n">
        <x:v>0.04</x:v>
      </x:c>
      <x:c r="E11" s="2" t="inlineStr">
        <x:is>
          <x:t xml:space="preserve">0%–100%</x:t>
        </x:is>
      </x:c>
    </x:row>
  </x:sheetData>
  <x:conditionalFormatting sqref="B2:D2">
    <x:cfRule type="expression" dxfId="1" priority="1">
      <x:formula>IFERROR(NOT(AND(ISNUMBER(B2),B2&gt;=0)),TRUE)</x:formula>
    </x:cfRule>
  </x:conditionalFormatting>
  <x:conditionalFormatting sqref="B3:D3">
    <x:cfRule type="expression" dxfId="2" priority="2">
      <x:formula>IFERROR(NOT(AND(ISNUMBER(B3),B3&gt;=0,B3&lt;=1)),TRUE)</x:formula>
    </x:cfRule>
  </x:conditionalFormatting>
  <x:conditionalFormatting sqref="B4:D4">
    <x:cfRule type="expression" dxfId="3" priority="3">
      <x:formula>IFERROR(NOT(AND(ISNUMBER(B4),B4&gt;=0,B4&lt;=1)),TRUE)</x:formula>
    </x:cfRule>
  </x:conditionalFormatting>
  <x:conditionalFormatting sqref="B5:D5">
    <x:cfRule type="expression" dxfId="4" priority="4">
      <x:formula>IFERROR(NOT(AND(ISNUMBER(B5),B5&gt;=0,B5&lt;=1)),TRUE)</x:formula>
    </x:cfRule>
  </x:conditionalFormatting>
  <x:conditionalFormatting sqref="B6:D6">
    <x:cfRule type="expression" dxfId="5" priority="5">
      <x:formula>IFERROR(NOT(AND(ISNUMBER(B6),B6&gt;=0,B6&lt;=1)),TRUE)</x:formula>
    </x:cfRule>
  </x:conditionalFormatting>
  <x:conditionalFormatting sqref="B7:D7">
    <x:cfRule type="expression" dxfId="6" priority="6">
      <x:formula>IFERROR(NOT(AND(ISNUMBER(B7),B7&gt;=0,B7&lt;=1)),TRUE)</x:formula>
    </x:cfRule>
  </x:conditionalFormatting>
  <x:conditionalFormatting sqref="B8:D8">
    <x:cfRule type="expression" dxfId="7" priority="7">
      <x:formula>IFERROR(NOT(AND(ISNUMBER(B8),B8&gt;=0,B8&lt;=1)),TRUE)</x:formula>
    </x:cfRule>
  </x:conditionalFormatting>
  <x:conditionalFormatting sqref="B9:D9">
    <x:cfRule type="expression" dxfId="8" priority="8">
      <x:formula>IFERROR(NOT(AND(ISNUMBER(B9),B9&gt;=0)),TRUE)</x:formula>
    </x:cfRule>
  </x:conditionalFormatting>
  <x:conditionalFormatting sqref="B10:D10">
    <x:cfRule type="expression" dxfId="9" priority="9">
      <x:formula>IFERROR(NOT(AND(ISNUMBER(B10),B10&gt;=0,B10&lt;=1)),TRUE)</x:formula>
    </x:cfRule>
  </x:conditionalFormatting>
  <x:conditionalFormatting sqref="B11:D11">
    <x:cfRule type="expression" dxfId="10" priority="10">
      <x:formula>IFERROR(NOT(AND(ISNUMBER(B11),B11&gt;=0,B11&lt;=1)),TRUE)</x:formula>
    </x:cfRule>
  </x:conditionalFormatting>
  <x:dataValidations count="30">
    <x:dataValidation type="custom" errorStyle="stop" allowBlank="0" showErrorMessage="1" errorTitle="輸入無效" error="必填數字，須大於或等於零。" sqref="B2">
      <x:formula1>AND(ISNUMBER(B2),B2&gt;=0)</x:formula1>
    </x:dataValidation>
    <x:dataValidation type="custom" errorStyle="stop" allowBlank="0" showErrorMessage="1" errorTitle="輸入無效" error="必填數字，須介於 0 與 1，含邊界。" sqref="B3">
      <x:formula1>AND(ISNUMBER(B3),B3&gt;=0,B3&lt;=1)</x:formula1>
    </x:dataValidation>
    <x:dataValidation type="custom" errorStyle="stop" allowBlank="0" showErrorMessage="1" errorTitle="輸入無效" error="必填數字，須介於 0 與 1，含邊界。" sqref="B4">
      <x:formula1>AND(ISNUMBER(B4),B4&gt;=0,B4&lt;=1)</x:formula1>
    </x:dataValidation>
    <x:dataValidation type="custom" errorStyle="stop" allowBlank="0" showErrorMessage="1" errorTitle="輸入無效" error="必填數字，須介於 0 與 1，含邊界。" sqref="B5">
      <x:formula1>AND(ISNUMBER(B5),B5&gt;=0,B5&lt;=1)</x:formula1>
    </x:dataValidation>
    <x:dataValidation type="custom" errorStyle="stop" allowBlank="0" showErrorMessage="1" errorTitle="輸入無效" error="必填數字，須介於 0 與 1，含邊界。" sqref="B6">
      <x:formula1>AND(ISNUMBER(B6),B6&gt;=0,B6&lt;=1)</x:formula1>
    </x:dataValidation>
    <x:dataValidation type="custom" errorStyle="stop" allowBlank="0" showErrorMessage="1" errorTitle="輸入無效" error="必填數字，須介於 0 與 1，含邊界。" sqref="B7">
      <x:formula1>AND(ISNUMBER(B7),B7&gt;=0,B7&lt;=1)</x:formula1>
    </x:dataValidation>
    <x:dataValidation type="custom" errorStyle="stop" allowBlank="0" showErrorMessage="1" errorTitle="輸入無效" error="必填數字，須介於 0 與 1，含邊界。" sqref="B8">
      <x:formula1>AND(ISNUMBER(B8),B8&gt;=0,B8&lt;=1)</x:formula1>
    </x:dataValidation>
    <x:dataValidation type="custom" errorStyle="stop" allowBlank="0" showErrorMessage="1" errorTitle="輸入無效" error="必填數字，須大於或等於零。" sqref="B9">
      <x:formula1>AND(ISNUMBER(B9),B9&gt;=0)</x:formula1>
    </x:dataValidation>
    <x:dataValidation type="custom" errorStyle="stop" allowBlank="0" showErrorMessage="1" errorTitle="輸入無效" error="必填數字，須介於 0 與 1，含邊界。" sqref="B10">
      <x:formula1>AND(ISNUMBER(B10),B10&gt;=0,B10&lt;=1)</x:formula1>
    </x:dataValidation>
    <x:dataValidation type="custom" errorStyle="stop" allowBlank="0" showErrorMessage="1" errorTitle="輸入無效" error="必填數字，須介於 0 與 1，含邊界。" sqref="B11">
      <x:formula1>AND(ISNUMBER(B11),B11&gt;=0,B11&lt;=1)</x:formula1>
    </x:dataValidation>
    <x:dataValidation type="custom" errorStyle="stop" allowBlank="0" showErrorMessage="1" errorTitle="輸入無效" error="必填數字，須大於或等於零。" sqref="C2">
      <x:formula1>AND(ISNUMBER(C2),C2&gt;=0)</x:formula1>
    </x:dataValidation>
    <x:dataValidation type="custom" errorStyle="stop" allowBlank="0" showErrorMessage="1" errorTitle="輸入無效" error="必填數字，須介於 0 與 1，含邊界。" sqref="C3">
      <x:formula1>AND(ISNUMBER(C3),C3&gt;=0,C3&lt;=1)</x:formula1>
    </x:dataValidation>
    <x:dataValidation type="custom" errorStyle="stop" allowBlank="0" showErrorMessage="1" errorTitle="輸入無效" error="必填數字，須介於 0 與 1，含邊界。" sqref="C4">
      <x:formula1>AND(ISNUMBER(C4),C4&gt;=0,C4&lt;=1)</x:formula1>
    </x:dataValidation>
    <x:dataValidation type="custom" errorStyle="stop" allowBlank="0" showErrorMessage="1" errorTitle="輸入無效" error="必填數字，須介於 0 與 1，含邊界。" sqref="C5">
      <x:formula1>AND(ISNUMBER(C5),C5&gt;=0,C5&lt;=1)</x:formula1>
    </x:dataValidation>
    <x:dataValidation type="custom" errorStyle="stop" allowBlank="0" showErrorMessage="1" errorTitle="輸入無效" error="必填數字，須介於 0 與 1，含邊界。" sqref="C6">
      <x:formula1>AND(ISNUMBER(C6),C6&gt;=0,C6&lt;=1)</x:formula1>
    </x:dataValidation>
    <x:dataValidation type="custom" errorStyle="stop" allowBlank="0" showErrorMessage="1" errorTitle="輸入無效" error="必填數字，須介於 0 與 1，含邊界。" sqref="C7">
      <x:formula1>AND(ISNUMBER(C7),C7&gt;=0,C7&lt;=1)</x:formula1>
    </x:dataValidation>
    <x:dataValidation type="custom" errorStyle="stop" allowBlank="0" showErrorMessage="1" errorTitle="輸入無效" error="必填數字，須介於 0 與 1，含邊界。" sqref="C8">
      <x:formula1>AND(ISNUMBER(C8),C8&gt;=0,C8&lt;=1)</x:formula1>
    </x:dataValidation>
    <x:dataValidation type="custom" errorStyle="stop" allowBlank="0" showErrorMessage="1" errorTitle="輸入無效" error="必填數字，須大於或等於零。" sqref="C9">
      <x:formula1>AND(ISNUMBER(C9),C9&gt;=0)</x:formula1>
    </x:dataValidation>
    <x:dataValidation type="custom" errorStyle="stop" allowBlank="0" showErrorMessage="1" errorTitle="輸入無效" error="必填數字，須介於 0 與 1，含邊界。" sqref="C10">
      <x:formula1>AND(ISNUMBER(C10),C10&gt;=0,C10&lt;=1)</x:formula1>
    </x:dataValidation>
    <x:dataValidation type="custom" errorStyle="stop" allowBlank="0" showErrorMessage="1" errorTitle="輸入無效" error="必填數字，須介於 0 與 1，含邊界。" sqref="C11">
      <x:formula1>AND(ISNUMBER(C11),C11&gt;=0,C11&lt;=1)</x:formula1>
    </x:dataValidation>
    <x:dataValidation type="custom" errorStyle="stop" allowBlank="0" showErrorMessage="1" errorTitle="輸入無效" error="必填數字，須大於或等於零。" sqref="D2">
      <x:formula1>AND(ISNUMBER(D2),D2&gt;=0)</x:formula1>
    </x:dataValidation>
    <x:dataValidation type="custom" errorStyle="stop" allowBlank="0" showErrorMessage="1" errorTitle="輸入無效" error="必填數字，須介於 0 與 1，含邊界。" sqref="D3">
      <x:formula1>AND(ISNUMBER(D3),D3&gt;=0,D3&lt;=1)</x:formula1>
    </x:dataValidation>
    <x:dataValidation type="custom" errorStyle="stop" allowBlank="0" showErrorMessage="1" errorTitle="輸入無效" error="必填數字，須介於 0 與 1，含邊界。" sqref="D4">
      <x:formula1>AND(ISNUMBER(D4),D4&gt;=0,D4&lt;=1)</x:formula1>
    </x:dataValidation>
    <x:dataValidation type="custom" errorStyle="stop" allowBlank="0" showErrorMessage="1" errorTitle="輸入無效" error="必填數字，須介於 0 與 1，含邊界。" sqref="D5">
      <x:formula1>AND(ISNUMBER(D5),D5&gt;=0,D5&lt;=1)</x:formula1>
    </x:dataValidation>
    <x:dataValidation type="custom" errorStyle="stop" allowBlank="0" showErrorMessage="1" errorTitle="輸入無效" error="必填數字，須介於 0 與 1，含邊界。" sqref="D6">
      <x:formula1>AND(ISNUMBER(D6),D6&gt;=0,D6&lt;=1)</x:formula1>
    </x:dataValidation>
    <x:dataValidation type="custom" errorStyle="stop" allowBlank="0" showErrorMessage="1" errorTitle="輸入無效" error="必填數字，須介於 0 與 1，含邊界。" sqref="D7">
      <x:formula1>AND(ISNUMBER(D7),D7&gt;=0,D7&lt;=1)</x:formula1>
    </x:dataValidation>
    <x:dataValidation type="custom" errorStyle="stop" allowBlank="0" showErrorMessage="1" errorTitle="輸入無效" error="必填數字，須介於 0 與 1，含邊界。" sqref="D8">
      <x:formula1>AND(ISNUMBER(D8),D8&gt;=0,D8&lt;=1)</x:formula1>
    </x:dataValidation>
    <x:dataValidation type="custom" errorStyle="stop" allowBlank="0" showErrorMessage="1" errorTitle="輸入無效" error="必填數字，須大於或等於零。" sqref="D9">
      <x:formula1>AND(ISNUMBER(D9),D9&gt;=0)</x:formula1>
    </x:dataValidation>
    <x:dataValidation type="custom" errorStyle="stop" allowBlank="0" showErrorMessage="1" errorTitle="輸入無效" error="必填數字，須介於 0 與 1，含邊界。" sqref="D10">
      <x:formula1>AND(ISNUMBER(D10),D10&gt;=0,D10&lt;=1)</x:formula1>
    </x:dataValidation>
    <x:dataValidation type="custom" errorStyle="stop" allowBlank="0" showErrorMessage="1" errorTitle="輸入無效" error="必填數字，須介於 0 與 1，含邊界。" sqref="D11">
      <x:formula1>AND(ISNUMBER(D11),D11&gt;=0,D11&lt;=1)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18" customWidth="1"/>
    <x:col min="3" max="3" width="18" customWidth="1"/>
    <x:col min="4" max="4" width="18" customWidth="1"/>
  </x:cols>
  <x:sheetData>
    <x:row r="1" ht="42" customHeight="1">
      <x:c r="A1" s="1" t="str">
        <x:v>指標</x:v>
      </x:c>
      <x:c r="B1" s="1" t="inlineStr">
        <x:is>
          <x:t xml:space="preserve">低情境</x:t>
        </x:is>
      </x:c>
      <x:c r="C1" s="1" t="inlineStr">
        <x:is>
          <x:t xml:space="preserve">基準情境</x:t>
        </x:is>
      </x:c>
      <x:c r="D1" s="1" t="inlineStr">
        <x:is>
          <x:t xml:space="preserve">高情境</x:t>
        </x:is>
      </x:c>
    </x:row>
    <x:row r="2">
      <x:c r="A2" s="2" t="inlineStr">
        <x:is>
          <x:t xml:space="preserve">送達邀請</x:t>
        </x:is>
      </x:c>
      <x:c r="B2" s="7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'輸入'!B2*'輸入'!B3,"錯誤：輸入無效")</x:f>
        <x:v>9200</x:v>
      </x:c>
      <x:c r="C2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,"錯誤：輸入無效")</x:f>
        <x:v>9600</x:v>
      </x:c>
      <x:c r="D2" s="7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'輸入'!D2*'輸入'!D3,"錯誤：輸入無效")</x:f>
        <x:v>9800</x:v>
      </x:c>
    </x:row>
    <x:row r="3">
      <x:c r="A3" s="2" t="inlineStr">
        <x:is>
          <x:t xml:space="preserve">領取</x:t>
        </x:is>
      </x:c>
      <x:c r="B3" s="7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B2*'輸入'!B4,"錯誤：輸入無效")</x:f>
        <x:v>3220</x:v>
      </x:c>
      <x:c r="C3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2*'輸入'!C4,"錯誤：輸入無效")</x:f>
        <x:v>4800</x:v>
      </x:c>
      <x:c r="D3" s="7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D2*'輸入'!D4,"錯誤：輸入無效")</x:f>
        <x:v>6370</x:v>
      </x:c>
    </x:row>
    <x:row r="4">
      <x:c r="A4" s="2" t="inlineStr">
        <x:is>
          <x:t xml:space="preserve">資料完整</x:t>
        </x:is>
      </x:c>
      <x:c r="B4" s="7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B3*'輸入'!B5,"錯誤：輸入無效")</x:f>
        <x:v>2576</x:v>
      </x:c>
      <x:c r="C4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3*'輸入'!C5,"錯誤：輸入無效")</x:f>
        <x:v>4320</x:v>
      </x:c>
      <x:c r="D4" s="7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D3*'輸入'!D5,"錯誤：輸入無效")</x:f>
        <x:v>6051.5</x:v>
      </x:c>
    </x:row>
    <x:row r="5">
      <x:c r="A5" s="2" t="inlineStr">
        <x:is>
          <x:t xml:space="preserve">核准對象</x:t>
        </x:is>
      </x:c>
      <x:c r="B5" s="7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B4*'輸入'!B6,"錯誤：輸入無效")</x:f>
        <x:v>2447.2</x:v>
      </x:c>
      <x:c r="C5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4*'輸入'!C6,"錯誤：輸入無效")</x:f>
        <x:v>4233.6</x:v>
      </x:c>
      <x:c r="D5" s="7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D4*'輸入'!D6,"錯誤：輸入無效")</x:f>
        <x:v>5990.985</x:v>
      </x:c>
    </x:row>
    <x:row r="6">
      <x:c r="A6" s="2" t="inlineStr">
        <x:is>
          <x:t xml:space="preserve">履約數</x:t>
        </x:is>
      </x:c>
      <x:c r="B6" s="7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B5*'輸入'!B7,"錯誤：輸入無效")</x:f>
        <x:v>2202.48</x:v>
      </x:c>
      <x:c r="C6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5*'輸入'!C7,"錯誤：輸入無效")</x:f>
        <x:v>4064.2560000000003</x:v>
      </x:c>
      <x:c r="D6" s="7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D5*'輸入'!D7,"錯誤：輸入無效")</x:f>
        <x:v>5931.07515</x:v>
      </x:c>
    </x:row>
    <x:row r="7">
      <x:c r="A7" s="2" t="inlineStr">
        <x:is>
          <x:t xml:space="preserve">成功送達</x:t>
        </x:is>
      </x:c>
      <x:c r="B7" s="7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B6*'輸入'!B8,"錯誤：輸入無效")</x:f>
        <x:v>2070.3312</x:v>
      </x:c>
      <x:c r="C7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6*'輸入'!C8,"錯誤：輸入無效")</x:f>
        <x:v>3942.32832</x:v>
      </x:c>
      <x:c r="D7" s="7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D6*'輸入'!D8,"錯誤：輸入無效")</x:f>
        <x:v>5871.7643984999995</x:v>
      </x:c>
    </x:row>
    <x:row r="8">
      <x:c r="A8" s="2" t="inlineStr">
        <x:is>
          <x:t xml:space="preserve">庫存預留</x:t>
        </x:is>
      </x:c>
      <x:c r="B8" s="7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B5*'輸入'!B10,"錯誤：輸入無效")</x:f>
        <x:v>73.416</x:v>
      </x:c>
      <x:c r="C8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5*'輸入'!C10,"錯誤：輸入無效")</x:f>
        <x:v>211.68000000000004</x:v>
      </x:c>
      <x:c r="D8" s="7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D5*'輸入'!D10,"錯誤：輸入無效")</x:f>
        <x:v>479.2788</x:v>
      </x:c>
    </x:row>
    <x:row r="9">
      <x:c r="A9" s="2" t="inlineStr">
        <x:is>
          <x:t xml:space="preserve">成本曝險</x:t>
        </x:is>
      </x:c>
      <x:c r="B9" s="8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B6*'輸入'!B9,"錯誤：輸入無效")</x:f>
        <x:v>143161.2</x:v>
      </x:c>
      <x:c r="C9" s="8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6*'輸入'!C9,"錯誤：輸入無效")</x:f>
        <x:v>292626.43200000003</x:v>
      </x:c>
      <x:c r="D9" s="8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D6*'輸入'!D9,"錯誤：輸入無效")</x:f>
        <x:v>474486.012</x:v>
      </x:c>
    </x:row>
    <x:row r="10">
      <x:c r="A10" s="2" t="inlineStr">
        <x:is>
          <x:t xml:space="preserve">客服案件</x:t>
        </x:is>
      </x:c>
      <x:c r="B10" s="7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B3*'輸入'!B11,"錯誤：輸入無效")</x:f>
        <x:v>322</x:v>
      </x:c>
      <x:c r="C10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3*'輸入'!C11,"錯誤：輸入無效")</x:f>
        <x:v>288</x:v>
      </x:c>
      <x:c r="D10" s="7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D3*'輸入'!D11,"錯誤：輸入無效")</x:f>
        <x:v>254.8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9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42" customHeight="1">
      <x:c r="A1" s="1" t="str">
        <x:v>情境</x:v>
      </x:c>
      <x:c r="B1" s="1" t="inlineStr">
        <x:is>
          <x:t xml:space="preserve">送達邀請</x:t>
        </x:is>
      </x:c>
      <x:c r="C1" s="1" t="inlineStr">
        <x:is>
          <x:t xml:space="preserve">領取</x:t>
        </x:is>
      </x:c>
      <x:c r="D1" s="1" t="inlineStr">
        <x:is>
          <x:t xml:space="preserve">資料完整</x:t>
        </x:is>
      </x:c>
      <x:c r="E1" s="1" t="inlineStr">
        <x:is>
          <x:t xml:space="preserve">核准對象</x:t>
        </x:is>
      </x:c>
      <x:c r="F1" s="1" t="inlineStr">
        <x:is>
          <x:t xml:space="preserve">履約數</x:t>
        </x:is>
      </x:c>
      <x:c r="G1" s="1" t="inlineStr">
        <x:is>
          <x:t xml:space="preserve">成功送達</x:t>
        </x:is>
      </x:c>
      <x:c r="H1" s="1" t="inlineStr">
        <x:is>
          <x:t xml:space="preserve">庫存預留</x:t>
        </x:is>
      </x:c>
      <x:c r="I1" s="1" t="inlineStr">
        <x:is>
          <x:t xml:space="preserve">成本曝險</x:t>
        </x:is>
      </x:c>
      <x:c r="J1" s="1" t="inlineStr">
        <x:is>
          <x:t xml:space="preserve">客服案件</x:t>
        </x:is>
      </x:c>
    </x:row>
    <x:row r="2">
      <x:c r="A2" s="2" t="inlineStr">
        <x:is>
          <x:t xml:space="preserve">低情境</x:t>
        </x:is>
      </x:c>
      <x:c r="B2" s="7" t="n">
        <x:f>'漏斗模型'!B2</x:f>
        <x:v>9200</x:v>
      </x:c>
      <x:c r="C2" s="7" t="n">
        <x:f>'漏斗模型'!B3</x:f>
        <x:v>3220</x:v>
      </x:c>
      <x:c r="D2" s="7" t="n">
        <x:f>'漏斗模型'!B4</x:f>
        <x:v>2576</x:v>
      </x:c>
      <x:c r="E2" s="7" t="n">
        <x:f>'漏斗模型'!B5</x:f>
        <x:v>2447.2</x:v>
      </x:c>
      <x:c r="F2" s="7" t="n">
        <x:f>'漏斗模型'!B6</x:f>
        <x:v>2202.48</x:v>
      </x:c>
      <x:c r="G2" s="7" t="n">
        <x:f>'漏斗模型'!B7</x:f>
        <x:v>2070.3312</x:v>
      </x:c>
      <x:c r="H2" s="7" t="n">
        <x:f>'漏斗模型'!B8</x:f>
        <x:v>73.416</x:v>
      </x:c>
      <x:c r="I2" s="8" t="n">
        <x:f>'漏斗模型'!B9</x:f>
        <x:v>143161.2</x:v>
      </x:c>
      <x:c r="J2" s="7" t="n">
        <x:f>'漏斗模型'!B10</x:f>
        <x:v>322</x:v>
      </x:c>
    </x:row>
    <x:row r="3">
      <x:c r="A3" s="2" t="inlineStr">
        <x:is>
          <x:t xml:space="preserve">基準情境</x:t>
        </x:is>
      </x:c>
      <x:c r="B3" s="7" t="n">
        <x:f>'漏斗模型'!C2</x:f>
        <x:v>9600</x:v>
      </x:c>
      <x:c r="C3" s="7" t="n">
        <x:f>'漏斗模型'!C3</x:f>
        <x:v>4800</x:v>
      </x:c>
      <x:c r="D3" s="7" t="n">
        <x:f>'漏斗模型'!C4</x:f>
        <x:v>4320</x:v>
      </x:c>
      <x:c r="E3" s="7" t="n">
        <x:f>'漏斗模型'!C5</x:f>
        <x:v>4233.6</x:v>
      </x:c>
      <x:c r="F3" s="7" t="n">
        <x:f>'漏斗模型'!C6</x:f>
        <x:v>4064.2560000000003</x:v>
      </x:c>
      <x:c r="G3" s="7" t="n">
        <x:f>'漏斗模型'!C7</x:f>
        <x:v>3942.32832</x:v>
      </x:c>
      <x:c r="H3" s="7" t="n">
        <x:f>'漏斗模型'!C8</x:f>
        <x:v>211.68000000000004</x:v>
      </x:c>
      <x:c r="I3" s="8" t="n">
        <x:f>'漏斗模型'!C9</x:f>
        <x:v>292626.43200000003</x:v>
      </x:c>
      <x:c r="J3" s="7" t="n">
        <x:f>'漏斗模型'!C10</x:f>
        <x:v>288</x:v>
      </x:c>
    </x:row>
    <x:row r="4">
      <x:c r="A4" s="2" t="inlineStr">
        <x:is>
          <x:t xml:space="preserve">高情境</x:t>
        </x:is>
      </x:c>
      <x:c r="B4" s="7" t="n">
        <x:f>'漏斗模型'!D2</x:f>
        <x:v>9800</x:v>
      </x:c>
      <x:c r="C4" s="7" t="n">
        <x:f>'漏斗模型'!D3</x:f>
        <x:v>6370</x:v>
      </x:c>
      <x:c r="D4" s="7" t="n">
        <x:f>'漏斗模型'!D4</x:f>
        <x:v>6051.5</x:v>
      </x:c>
      <x:c r="E4" s="7" t="n">
        <x:f>'漏斗模型'!D5</x:f>
        <x:v>5990.985</x:v>
      </x:c>
      <x:c r="F4" s="7" t="n">
        <x:f>'漏斗模型'!D6</x:f>
        <x:v>5931.07515</x:v>
      </x:c>
      <x:c r="G4" s="7" t="n">
        <x:f>'漏斗模型'!D7</x:f>
        <x:v>5871.7643984999995</x:v>
      </x:c>
      <x:c r="H4" s="7" t="n">
        <x:f>'漏斗模型'!D8</x:f>
        <x:v>479.2788</x:v>
      </x:c>
      <x:c r="I4" s="8" t="n">
        <x:f>'漏斗模型'!D9</x:f>
        <x:v>474486.012</x:v>
      </x:c>
      <x:c r="J4" s="7" t="n">
        <x:f>'漏斗模型'!D10</x:f>
        <x:v>254.8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6" hidden="0" customWidth="1"/>
    <x:col min="2" max="2" width="18" customWidth="1"/>
    <x:col min="3" max="3" width="18" customWidth="1"/>
    <x:col min="4" max="4" width="18" customWidth="1"/>
  </x:cols>
  <x:sheetData>
    <x:row r="1" ht="42" customHeight="1">
      <x:c r="A1" s="1" t="str">
        <x:v>決策輸入</x:v>
      </x:c>
      <x:c r="B1" s="1" t="inlineStr">
        <x:is>
          <x:t xml:space="preserve">低情境</x:t>
        </x:is>
      </x:c>
      <x:c r="C1" s="1" t="inlineStr">
        <x:is>
          <x:t xml:space="preserve">基準情境</x:t>
        </x:is>
      </x:c>
      <x:c r="D1" s="1" t="inlineStr">
        <x:is>
          <x:t xml:space="preserve">高情境</x:t>
        </x:is>
      </x:c>
    </x:row>
    <x:row r="2">
      <x:c r="A2" s="2" t="inlineStr">
        <x:is>
          <x:t xml:space="preserve">履約數</x:t>
        </x:is>
      </x:c>
      <x:c r="B2" s="12" t="n">
        <x:f>'漏斗模型'!B6</x:f>
        <x:v>2202.48</x:v>
      </x:c>
      <x:c r="C2" s="12" t="n">
        <x:f>'漏斗模型'!C6</x:f>
        <x:v>4064.2560000000003</x:v>
      </x:c>
      <x:c r="D2" s="12" t="n">
        <x:f>'漏斗模型'!D6</x:f>
        <x:v>5931.07515</x:v>
      </x:c>
    </x:row>
    <x:row r="3">
      <x:c r="A3" s="2" t="inlineStr">
        <x:is>
          <x:t xml:space="preserve">成功送達</x:t>
        </x:is>
      </x:c>
      <x:c r="B3" s="12" t="n">
        <x:f>'漏斗模型'!B7</x:f>
        <x:v>2070.3312</x:v>
      </x:c>
      <x:c r="C3" s="12" t="n">
        <x:f>'漏斗模型'!C7</x:f>
        <x:v>3942.32832</x:v>
      </x:c>
      <x:c r="D3" s="12" t="n">
        <x:f>'漏斗模型'!D7</x:f>
        <x:v>5871.7643984999995</x:v>
      </x:c>
    </x:row>
    <x:row r="4">
      <x:c r="A4" s="2" t="inlineStr">
        <x:is>
          <x:t xml:space="preserve">庫存預留</x:t>
        </x:is>
      </x:c>
      <x:c r="B4" s="12" t="n">
        <x:f>'漏斗模型'!B8</x:f>
        <x:v>73.416</x:v>
      </x:c>
      <x:c r="C4" s="12" t="n">
        <x:f>'漏斗模型'!C8</x:f>
        <x:v>211.68000000000004</x:v>
      </x:c>
      <x:c r="D4" s="12" t="n">
        <x:f>'漏斗模型'!D8</x:f>
        <x:v>479.2788</x:v>
      </x:c>
    </x:row>
    <x:row r="5">
      <x:c r="A5" s="2" t="inlineStr">
        <x:is>
          <x:t xml:space="preserve">成本曝險</x:t>
        </x:is>
      </x:c>
      <x:c r="B5" s="13" t="n">
        <x:f>'漏斗模型'!B9</x:f>
        <x:v>143161.2</x:v>
      </x:c>
      <x:c r="C5" s="13" t="n">
        <x:f>'漏斗模型'!C9</x:f>
        <x:v>292626.43200000003</x:v>
      </x:c>
      <x:c r="D5" s="13" t="n">
        <x:f>'漏斗模型'!D9</x:f>
        <x:v>474486.012</x:v>
      </x:c>
    </x:row>
    <x:row r="6">
      <x:c r="A6" s="2" t="inlineStr">
        <x:is>
          <x:t xml:space="preserve">客服案件</x:t>
        </x:is>
      </x:c>
      <x:c r="B6" s="12" t="n">
        <x:f>'漏斗模型'!B10</x:f>
        <x:v>322</x:v>
      </x:c>
      <x:c r="C6" s="12" t="n">
        <x:f>'漏斗模型'!C10</x:f>
        <x:v>288</x:v>
      </x:c>
      <x:c r="D6" s="12" t="n">
        <x:f>'漏斗模型'!D10</x:f>
        <x:v>254.8</x:v>
      </x:c>
    </x:row>
    <x:row r="7">
      <x:c r="A7" s="2" t="str">
        <x:v>每日履約產能</x:v>
      </x:c>
      <x:c r="B7" s="14" t="n">
        <x:v>200</x:v>
      </x:c>
      <x:c r="C7" s="14" t="n">
        <x:v>350</x:v>
      </x:c>
      <x:c r="D7" s="14" t="n">
        <x:v>500</x:v>
      </x:c>
    </x:row>
    <x:row r="8">
      <x:c r="A8" s="2" t="str">
        <x:v>預估履約天數</x:v>
      </x:c>
      <x:c r="B8" s="14" t="n">
        <x:f>IF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IF(IFERROR(AND(ISNUMBER('容量與預算'!B7),'容量與預算'!B7&gt;0),FALSE),ROUNDUP(B2/B7,0),"無法計算"),"錯誤：輸入無效")</x:f>
        <x:v>12</x:v>
      </x:c>
      <x:c r="C8" s="14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IF(IFERROR(AND(ISNUMBER('容量與預算'!C7),'容量與預算'!C7&gt;0),FALSE),ROUNDUP(C2/C7,0),"無法計算"),"錯誤：輸入無效")</x:f>
        <x:v>12</x:v>
      </x:c>
      <x:c r="D8" s="14" t="n">
        <x:f>IF(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,IF(IFERROR(AND(ISNUMBER('容量與預算'!D7),'容量與預算'!D7&gt;0),FALSE),ROUNDUP(D2/D7,0),"無法計算"),"錯誤：輸入無效")</x:f>
        <x:v>12</x:v>
      </x:c>
    </x:row>
  </x:sheetData>
  <x:conditionalFormatting sqref="B7:D7">
    <x:cfRule type="expression" dxfId="11" priority="1">
      <x:formula>IFERROR(OR(NOT(ISNUMBER(B7)),B7&lt;=0),TRUE)</x:formula>
    </x:cfRule>
  </x:conditionalFormatting>
  <x:dataValidations count="3">
    <x:dataValidation type="custom" errorStyle="stop" allowBlank="0" showErrorMessage="1" errorTitle="輸入無效" error="必填數字，須大於零。" sqref="B7">
      <x:formula1>AND(ISNUMBER(B7),B7&gt;0)</x:formula1>
    </x:dataValidation>
    <x:dataValidation type="custom" errorStyle="stop" allowBlank="0" showErrorMessage="1" errorTitle="輸入無效" error="必填數字，須大於零。" sqref="C7">
      <x:formula1>AND(ISNUMBER(C7),C7&gt;0)</x:formula1>
    </x:dataValidation>
    <x:dataValidation type="custom" errorStyle="stop" allowBlank="0" showErrorMessage="1" errorTitle="輸入無效" error="必填數字，須大於零。" sqref="D7">
      <x:formula1>AND(ISNUMBER(D7),D7&gt;0)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</x:cols>
  <x:sheetData>
    <x:row r="1" ht="42" customHeight="1">
      <x:c r="A1" s="1" t="str">
        <x:v>領取率</x:v>
      </x:c>
      <x:c r="B1" s="1" t="str">
        <x:v>地址資料完成率</x:v>
      </x:c>
      <x:c r="C1" s="1" t="str">
        <x:v>核准對象</x:v>
      </x:c>
      <x:c r="D1" s="1" t="str">
        <x:v>履約數</x:v>
      </x:c>
      <x:c r="E1" s="1" t="str">
        <x:v>成本曝險</x:v>
      </x:c>
      <x:c r="G1" t="str">
        <x:v>領取率</x:v>
      </x:c>
      <x:c r="H1" t="str">
        <x:v>75%</x:v>
      </x:c>
      <x:c r="I1" t="str">
        <x:v>85%</x:v>
      </x:c>
      <x:c r="J1" t="str">
        <x:v>90%</x:v>
      </x:c>
      <x:c r="K1" t="str">
        <x:v>95%</x:v>
      </x:c>
    </x:row>
    <x:row r="2">
      <x:c r="A2" s="10" t="n">
        <x:v>0.3</x:v>
      </x:c>
      <x:c r="B2" s="10" t="n">
        <x:v>0.75</x:v>
      </x:c>
      <x:c r="C2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2*B2*'輸入'!C6,"錯誤：輸入無效")</x:f>
        <x:v>2116.8</x:v>
      </x:c>
      <x:c r="D2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2*'輸入'!C7,"錯誤：輸入無效")</x:f>
        <x:v>2032.1280000000002</x:v>
      </x:c>
      <x:c r="E2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2*'輸入'!C9,"錯誤：輸入無效")</x:f>
        <x:v>146313.21600000001</x:v>
      </x:c>
      <x:c r="G2" s="9" t="str">
        <x:v>30%</x:v>
      </x:c>
      <x:c r="H2" s="11" t="n">
        <x:f>E2</x:f>
        <x:v>146313.21600000001</x:v>
      </x:c>
      <x:c r="I2" s="11" t="n">
        <x:f>E3</x:f>
        <x:v>165821.64479999998</x:v>
      </x:c>
      <x:c r="J2" s="11" t="n">
        <x:f>E4</x:f>
        <x:v>175575.85919999998</x:v>
      </x:c>
      <x:c r="K2" s="11" t="n">
        <x:f>E5</x:f>
        <x:v>185330.07359999997</x:v>
      </x:c>
    </x:row>
    <x:row r="3">
      <x:c r="A3" s="10" t="n">
        <x:v>0.3</x:v>
      </x:c>
      <x:c r="B3" s="10" t="n">
        <x:v>0.85</x:v>
      </x:c>
      <x:c r="C3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3*B3*'輸入'!C6,"錯誤：輸入無效")</x:f>
        <x:v>2399.04</x:v>
      </x:c>
      <x:c r="D3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3*'輸入'!C7,"錯誤：輸入無效")</x:f>
        <x:v>2303.0784</x:v>
      </x:c>
      <x:c r="E3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3*'輸入'!C9,"錯誤：輸入無效")</x:f>
        <x:v>165821.64479999998</x:v>
      </x:c>
      <x:c r="G3" s="9" t="str">
        <x:v>40%</x:v>
      </x:c>
      <x:c r="H3" s="11" t="n">
        <x:f>E6</x:f>
        <x:v>195084.288</x:v>
      </x:c>
      <x:c r="I3" s="11" t="n">
        <x:f>E7</x:f>
        <x:v>221095.52639999997</x:v>
      </x:c>
      <x:c r="J3" s="11" t="n">
        <x:f>E8</x:f>
        <x:v>234101.1456</x:v>
      </x:c>
      <x:c r="K3" s="11" t="n">
        <x:f>E9</x:f>
        <x:v>247106.7648</x:v>
      </x:c>
    </x:row>
    <x:row r="4">
      <x:c r="A4" s="10" t="n">
        <x:v>0.3</x:v>
      </x:c>
      <x:c r="B4" s="10" t="n">
        <x:v>0.9</x:v>
      </x:c>
      <x:c r="C4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4*B4*'輸入'!C6,"錯誤：輸入無效")</x:f>
        <x:v>2540.16</x:v>
      </x:c>
      <x:c r="D4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4*'輸入'!C7,"錯誤：輸入無效")</x:f>
        <x:v>2438.5535999999997</x:v>
      </x:c>
      <x:c r="E4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4*'輸入'!C9,"錯誤：輸入無效")</x:f>
        <x:v>175575.85919999998</x:v>
      </x:c>
      <x:c r="G4" s="9" t="str">
        <x:v>50%</x:v>
      </x:c>
      <x:c r="H4" s="11" t="n">
        <x:f>E10</x:f>
        <x:v>243855.36</x:v>
      </x:c>
      <x:c r="I4" s="11" t="n">
        <x:f>E11</x:f>
        <x:v>276369.408</x:v>
      </x:c>
      <x:c r="J4" s="11" t="n">
        <x:f>E12</x:f>
        <x:v>292626.43200000003</x:v>
      </x:c>
      <x:c r="K4" s="11" t="n">
        <x:f>E13</x:f>
        <x:v>308883.456</x:v>
      </x:c>
    </x:row>
    <x:row r="5">
      <x:c r="A5" s="10" t="n">
        <x:v>0.3</x:v>
      </x:c>
      <x:c r="B5" s="10" t="n">
        <x:v>0.95</x:v>
      </x:c>
      <x:c r="C5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5*B5*'輸入'!C6,"錯誤：輸入無效")</x:f>
        <x:v>2681.2799999999997</x:v>
      </x:c>
      <x:c r="D5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5*'輸入'!C7,"錯誤：輸入無效")</x:f>
        <x:v>2574.0287999999996</x:v>
      </x:c>
      <x:c r="E5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5*'輸入'!C9,"錯誤：輸入無效")</x:f>
        <x:v>185330.07359999997</x:v>
      </x:c>
      <x:c r="G5" s="9" t="str">
        <x:v>60%</x:v>
      </x:c>
      <x:c r="H5" s="11" t="n">
        <x:f>E14</x:f>
        <x:v>292626.43200000003</x:v>
      </x:c>
      <x:c r="I5" s="11" t="n">
        <x:f>E15</x:f>
        <x:v>331643.28959999996</x:v>
      </x:c>
      <x:c r="J5" s="11" t="n">
        <x:f>E16</x:f>
        <x:v>351151.71839999995</x:v>
      </x:c>
      <x:c r="K5" s="11" t="n">
        <x:f>E17</x:f>
        <x:v>370660.14719999995</x:v>
      </x:c>
    </x:row>
    <x:row r="6">
      <x:c r="A6" s="10" t="n">
        <x:v>0.4</x:v>
      </x:c>
      <x:c r="B6" s="10" t="n">
        <x:v>0.75</x:v>
      </x:c>
      <x:c r="C6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6*B6*'輸入'!C6,"錯誤：輸入無效")</x:f>
        <x:v>2822.4</x:v>
      </x:c>
      <x:c r="D6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6*'輸入'!C7,"錯誤：輸入無效")</x:f>
        <x:v>2709.504</x:v>
      </x:c>
      <x:c r="E6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6*'輸入'!C9,"錯誤：輸入無效")</x:f>
        <x:v>195084.288</x:v>
      </x:c>
      <x:c r="G6" s="9" t="str">
        <x:v>70%</x:v>
      </x:c>
      <x:c r="H6" s="11" t="n">
        <x:f>E18</x:f>
        <x:v>341397.50399999996</x:v>
      </x:c>
      <x:c r="I6" s="11" t="n">
        <x:f>E19</x:f>
        <x:v>386917.17120000004</x:v>
      </x:c>
      <x:c r="J6" s="11" t="n">
        <x:f>E20</x:f>
        <x:v>409677.0048</x:v>
      </x:c>
      <x:c r="K6" s="11" t="n">
        <x:f>E21</x:f>
        <x:v>432436.83839999995</x:v>
      </x:c>
    </x:row>
    <x:row r="7">
      <x:c r="A7" s="10" t="n">
        <x:v>0.4</x:v>
      </x:c>
      <x:c r="B7" s="10" t="n">
        <x:v>0.85</x:v>
      </x:c>
      <x:c r="C7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7*B7*'輸入'!C6,"錯誤：輸入無效")</x:f>
        <x:v>3198.72</x:v>
      </x:c>
      <x:c r="D7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7*'輸入'!C7,"錯誤：輸入無效")</x:f>
        <x:v>3070.7711999999997</x:v>
      </x:c>
      <x:c r="E7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7*'輸入'!C9,"錯誤：輸入無效")</x:f>
        <x:v>221095.52639999997</x:v>
      </x:c>
    </x:row>
    <x:row r="8">
      <x:c r="A8" s="10" t="n">
        <x:v>0.4</x:v>
      </x:c>
      <x:c r="B8" s="10" t="n">
        <x:v>0.9</x:v>
      </x:c>
      <x:c r="C8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8*B8*'輸入'!C6,"錯誤：輸入無效")</x:f>
        <x:v>3386.88</x:v>
      </x:c>
      <x:c r="D8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8*'輸入'!C7,"錯誤：輸入無效")</x:f>
        <x:v>3251.4048</x:v>
      </x:c>
      <x:c r="E8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8*'輸入'!C9,"錯誤：輸入無效")</x:f>
        <x:v>234101.1456</x:v>
      </x:c>
    </x:row>
    <x:row r="9">
      <x:c r="A9" s="10" t="n">
        <x:v>0.4</x:v>
      </x:c>
      <x:c r="B9" s="10" t="n">
        <x:v>0.95</x:v>
      </x:c>
      <x:c r="C9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9*B9*'輸入'!C6,"錯誤：輸入無效")</x:f>
        <x:v>3575.04</x:v>
      </x:c>
      <x:c r="D9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9*'輸入'!C7,"錯誤：輸入無效")</x:f>
        <x:v>3432.0384</x:v>
      </x:c>
      <x:c r="E9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9*'輸入'!C9,"錯誤：輸入無效")</x:f>
        <x:v>247106.7648</x:v>
      </x:c>
    </x:row>
    <x:row r="10">
      <x:c r="A10" s="10" t="n">
        <x:v>0.5</x:v>
      </x:c>
      <x:c r="B10" s="10" t="n">
        <x:v>0.75</x:v>
      </x:c>
      <x:c r="C10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10*B10*'輸入'!C6,"錯誤：輸入無效")</x:f>
        <x:v>3528</x:v>
      </x:c>
      <x:c r="D10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10*'輸入'!C7,"錯誤：輸入無效")</x:f>
        <x:v>3386.8799999999997</x:v>
      </x:c>
      <x:c r="E10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10*'輸入'!C9,"錯誤：輸入無效")</x:f>
        <x:v>243855.36</x:v>
      </x:c>
    </x:row>
    <x:row r="11">
      <x:c r="A11" s="10" t="n">
        <x:v>0.5</x:v>
      </x:c>
      <x:c r="B11" s="10" t="n">
        <x:v>0.85</x:v>
      </x:c>
      <x:c r="C11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11*B11*'輸入'!C6,"錯誤：輸入無效")</x:f>
        <x:v>3998.4</x:v>
      </x:c>
      <x:c r="D11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11*'輸入'!C7,"錯誤：輸入無效")</x:f>
        <x:v>3838.464</x:v>
      </x:c>
      <x:c r="E11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11*'輸入'!C9,"錯誤：輸入無效")</x:f>
        <x:v>276369.408</x:v>
      </x:c>
    </x:row>
    <x:row r="12">
      <x:c r="A12" s="10" t="n">
        <x:v>0.5</x:v>
      </x:c>
      <x:c r="B12" s="10" t="n">
        <x:v>0.9</x:v>
      </x:c>
      <x:c r="C12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12*B12*'輸入'!C6,"錯誤：輸入無效")</x:f>
        <x:v>4233.6</x:v>
      </x:c>
      <x:c r="D12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12*'輸入'!C7,"錯誤：輸入無效")</x:f>
        <x:v>4064.2560000000003</x:v>
      </x:c>
      <x:c r="E12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12*'輸入'!C9,"錯誤：輸入無效")</x:f>
        <x:v>292626.43200000003</x:v>
      </x:c>
    </x:row>
    <x:row r="13">
      <x:c r="A13" s="10" t="n">
        <x:v>0.5</x:v>
      </x:c>
      <x:c r="B13" s="10" t="n">
        <x:v>0.95</x:v>
      </x:c>
      <x:c r="C13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13*B13*'輸入'!C6,"錯誤：輸入無效")</x:f>
        <x:v>4468.8</x:v>
      </x:c>
      <x:c r="D13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13*'輸入'!C7,"錯誤：輸入無效")</x:f>
        <x:v>4290.048</x:v>
      </x:c>
      <x:c r="E13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13*'輸入'!C9,"錯誤：輸入無效")</x:f>
        <x:v>308883.456</x:v>
      </x:c>
    </x:row>
    <x:row r="14">
      <x:c r="A14" s="10" t="n">
        <x:v>0.6</x:v>
      </x:c>
      <x:c r="B14" s="10" t="n">
        <x:v>0.75</x:v>
      </x:c>
      <x:c r="C14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14*B14*'輸入'!C6,"錯誤：輸入無效")</x:f>
        <x:v>4233.6</x:v>
      </x:c>
      <x:c r="D14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14*'輸入'!C7,"錯誤：輸入無效")</x:f>
        <x:v>4064.2560000000003</x:v>
      </x:c>
      <x:c r="E14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14*'輸入'!C9,"錯誤：輸入無效")</x:f>
        <x:v>292626.43200000003</x:v>
      </x:c>
    </x:row>
    <x:row r="15">
      <x:c r="A15" s="10" t="n">
        <x:v>0.6</x:v>
      </x:c>
      <x:c r="B15" s="10" t="n">
        <x:v>0.85</x:v>
      </x:c>
      <x:c r="C15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15*B15*'輸入'!C6,"錯誤：輸入無效")</x:f>
        <x:v>4798.08</x:v>
      </x:c>
      <x:c r="D15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15*'輸入'!C7,"錯誤：輸入無效")</x:f>
        <x:v>4606.1568</x:v>
      </x:c>
      <x:c r="E15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15*'輸入'!C9,"錯誤：輸入無效")</x:f>
        <x:v>331643.28959999996</x:v>
      </x:c>
    </x:row>
    <x:row r="16">
      <x:c r="A16" s="10" t="n">
        <x:v>0.6</x:v>
      </x:c>
      <x:c r="B16" s="10" t="n">
        <x:v>0.9</x:v>
      </x:c>
      <x:c r="C16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16*B16*'輸入'!C6,"錯誤：輸入無效")</x:f>
        <x:v>5080.32</x:v>
      </x:c>
      <x:c r="D16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16*'輸入'!C7,"錯誤：輸入無效")</x:f>
        <x:v>4877.1071999999995</x:v>
      </x:c>
      <x:c r="E16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16*'輸入'!C9,"錯誤：輸入無效")</x:f>
        <x:v>351151.71839999995</x:v>
      </x:c>
    </x:row>
    <x:row r="17">
      <x:c r="A17" s="10" t="n">
        <x:v>0.6</x:v>
      </x:c>
      <x:c r="B17" s="10" t="n">
        <x:v>0.95</x:v>
      </x:c>
      <x:c r="C17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17*B17*'輸入'!C6,"錯誤：輸入無效")</x:f>
        <x:v>5362.5599999999995</x:v>
      </x:c>
      <x:c r="D17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17*'輸入'!C7,"錯誤：輸入無效")</x:f>
        <x:v>5148.057599999999</x:v>
      </x:c>
      <x:c r="E17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17*'輸入'!C9,"錯誤：輸入無效")</x:f>
        <x:v>370660.14719999995</x:v>
      </x:c>
    </x:row>
    <x:row r="18">
      <x:c r="A18" s="10" t="n">
        <x:v>0.7</x:v>
      </x:c>
      <x:c r="B18" s="10" t="n">
        <x:v>0.75</x:v>
      </x:c>
      <x:c r="C18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18*B18*'輸入'!C6,"錯誤：輸入無效")</x:f>
        <x:v>4939.2</x:v>
      </x:c>
      <x:c r="D18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18*'輸入'!C7,"錯誤：輸入無效")</x:f>
        <x:v>4741.632</x:v>
      </x:c>
      <x:c r="E18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18*'輸入'!C9,"錯誤：輸入無效")</x:f>
        <x:v>341397.50399999996</x:v>
      </x:c>
    </x:row>
    <x:row r="19">
      <x:c r="A19" s="10" t="n">
        <x:v>0.7</x:v>
      </x:c>
      <x:c r="B19" s="10" t="n">
        <x:v>0.85</x:v>
      </x:c>
      <x:c r="C19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19*B19*'輸入'!C6,"錯誤：輸入無效")</x:f>
        <x:v>5597.76</x:v>
      </x:c>
      <x:c r="D19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19*'輸入'!C7,"錯誤：輸入無效")</x:f>
        <x:v>5373.8496000000005</x:v>
      </x:c>
      <x:c r="E19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19*'輸入'!C9,"錯誤：輸入無效")</x:f>
        <x:v>386917.17120000004</x:v>
      </x:c>
    </x:row>
    <x:row r="20">
      <x:c r="A20" s="10" t="n">
        <x:v>0.7</x:v>
      </x:c>
      <x:c r="B20" s="10" t="n">
        <x:v>0.9</x:v>
      </x:c>
      <x:c r="C20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20*B20*'輸入'!C6,"錯誤：輸入無效")</x:f>
        <x:v>5927.04</x:v>
      </x:c>
      <x:c r="D20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20*'輸入'!C7,"錯誤：輸入無效")</x:f>
        <x:v>5689.9583999999995</x:v>
      </x:c>
      <x:c r="E20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20*'輸入'!C9,"錯誤：輸入無效")</x:f>
        <x:v>409677.0048</x:v>
      </x:c>
    </x:row>
    <x:row r="21">
      <x:c r="A21" s="10" t="n">
        <x:v>0.7</x:v>
      </x:c>
      <x:c r="B21" s="10" t="n">
        <x:v>0.95</x:v>
      </x:c>
      <x:c r="C21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'輸入'!C2*'輸入'!C3*A21*B21*'輸入'!C6,"錯誤：輸入無效")</x:f>
        <x:v>6256.32</x:v>
      </x:c>
      <x:c r="D21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C21*'輸入'!C7,"錯誤：輸入無效")</x:f>
        <x:v>6006.0671999999995</x:v>
      </x:c>
      <x:c r="E21" s="7" t="n">
        <x:f>IF(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D21*'輸入'!C9,"錯誤：輸入無效")</x:f>
        <x:v>432436.83839999995</x:v>
      </x:c>
    </x:row>
  </x:sheetData>
  <x:pageMargins left="0.7" right="0.7" top="0.75" bottom="0.75" header="0.3" footer="0.3"/>
  <x:drawing xmlns:r="http://schemas.openxmlformats.org/officeDocument/2006/relationships" r:id="R25fff2dfbdac4c2a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42" customHeight="1">
      <x:c r="A1" s="1" t="str">
        <x:v>測試</x:v>
      </x:c>
      <x:c r="B1" s="1" t="str">
        <x:v>預期值</x:v>
      </x:c>
      <x:c r="C1" s="1" t="str">
        <x:v>實際值</x:v>
      </x:c>
      <x:c r="D1" s="1" t="str">
        <x:v>結果</x:v>
      </x:c>
    </x:row>
    <x:row r="2">
      <x:c r="A2" s="2" t="str">
        <x:v>必填數字完整性</x:v>
      </x:c>
      <x:c r="B2" s="15" t="b">
        <x:f>TRUE()</x:f>
        <x:v>1</x:v>
      </x:c>
      <x:c r="C2" s="15" t="b">
        <x:f>IFERROR(AND(COUNT('輸入'!B2:D11)=30,COUNT('容量與預算'!B7:D7)=3),FALSE)</x:f>
        <x:v>1</x:v>
      </x:c>
      <x:c r="D2" s="2" t="str">
        <x:f>IF(C2,"通過","未通過")</x:f>
        <x:v>通過</x:v>
      </x:c>
    </x:row>
    <x:row r="3">
      <x:c r="A3" s="2" t="str">
        <x:v>正數容量</x:v>
      </x:c>
      <x:c r="B3" s="15" t="b">
        <x:f>TRUE()</x:f>
        <x:v>1</x:v>
      </x:c>
      <x:c r="C3" s="15" t="b">
        <x:f>IFERROR(AND(AND(ISNUMBER('容量與預算'!B7),'容量與預算'!B7&gt;0),AND(ISNUMBER('容量與預算'!C7),'容量與預算'!C7&gt;0),AND(ISNUMBER('容量與預算'!D7),'容量與預算'!D7&gt;0)),FALSE)</x:f>
        <x:v>1</x:v>
      </x:c>
      <x:c r="D3" s="2" t="str">
        <x:f>IF(C3,"通過","未通過")</x:f>
        <x:v>通過</x:v>
      </x:c>
    </x:row>
    <x:row r="4">
      <x:c r="A4" s="2" t="str">
        <x:v>比率範圍</x:v>
      </x:c>
      <x:c r="B4" s="15" t="b">
        <x:f>TRUE()</x:f>
        <x:v>1</x:v>
      </x:c>
      <x:c r="C4" s="15" t="b">
        <x:f>IFERROR(AND(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1),FALSE)</x:f>
        <x:v>1</x:v>
      </x:c>
      <x:c r="D4" s="2" t="str">
        <x:f>IF(C4,"通過","未通過")</x:f>
        <x:v>通過</x:v>
      </x:c>
    </x:row>
    <x:row r="5">
      <x:c r="A5" s="2" t="str">
        <x:v>輸入與結果非負</x:v>
      </x:c>
      <x:c r="B5" s="15" t="b">
        <x:f>TRUE()</x:f>
        <x:v>1</x:v>
      </x:c>
      <x:c r="C5" s="15" t="b">
        <x:f>IFERROR(AND('輸入'!B2&gt;=0,'輸入'!B9&gt;=0,ISNUMBER('輸入'!B2),ISNUMBER('輸入'!B9),'輸入'!C2&gt;=0,'輸入'!C9&gt;=0,ISNUMBER('輸入'!C2),ISNUMBER('輸入'!C9),'輸入'!D2&gt;=0,'輸入'!D9&gt;=0,ISNUMBER('輸入'!D2),ISNUMBER('輸入'!D9),COUNT('漏斗模型'!B2:D10)=27,MIN('漏斗模型'!B2:D10)&gt;=0),FALSE)</x:f>
        <x:v>1</x:v>
      </x:c>
      <x:c r="D5" s="2" t="str">
        <x:f>IF(C5,"通過","未通過")</x:f>
        <x:v>通過</x:v>
      </x:c>
    </x:row>
    <x:row r="6">
      <x:c r="A6" s="2" t="str">
        <x:v>漏斗遞減關係</x:v>
      </x:c>
      <x:c r="B6" s="15" t="b">
        <x:f>TRUE()</x:f>
        <x:v>1</x:v>
      </x:c>
      <x:c r="C6" s="15" t="b">
        <x:f>IFERROR(AND(AND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),COUNT('漏斗模型'!B2:D10)=27,'漏斗模型'!B2&lt;='輸入'!B2,'漏斗模型'!B3&lt;='漏斗模型'!B2,'漏斗模型'!B4&lt;='漏斗模型'!B3,'漏斗模型'!B5&lt;='漏斗模型'!B4,'漏斗模型'!B6&lt;='漏斗模型'!B5,'漏斗模型'!B7&lt;='漏斗模型'!B6,'漏斗模型'!C2&lt;='輸入'!C2,'漏斗模型'!C3&lt;='漏斗模型'!C2,'漏斗模型'!C4&lt;='漏斗模型'!C3,'漏斗模型'!C5&lt;='漏斗模型'!C4,'漏斗模型'!C6&lt;='漏斗模型'!C5,'漏斗模型'!C7&lt;='漏斗模型'!C6,'漏斗模型'!D2&lt;='輸入'!D2,'漏斗模型'!D3&lt;='漏斗模型'!D2,'漏斗模型'!D4&lt;='漏斗模型'!D3,'漏斗模型'!D5&lt;='漏斗模型'!D4,'漏斗模型'!D6&lt;='漏斗模型'!D5,'漏斗模型'!D7&lt;='漏斗模型'!D6),FALSE)</x:f>
        <x:v>1</x:v>
      </x:c>
      <x:c r="D6" s="2" t="str">
        <x:f>IF(C6,"通過","未通過")</x:f>
        <x:v>通過</x:v>
      </x:c>
    </x:row>
    <x:row r="7">
      <x:c r="A7" s="2" t="str">
        <x:v>成本核對</x:v>
      </x:c>
      <x:c r="B7" s="15" t="b">
        <x:f>TRUE()</x:f>
        <x:v>1</x:v>
      </x:c>
      <x:c r="C7" s="15" t="b">
        <x:f>IFERROR(AND(AND(IFERROR(AND(COUNT('輸入'!B2:B11)=10,ISNUMBER('輸入'!B3),'輸入'!B3&gt;=0,'輸入'!B3&lt;=1,ISNUMBER('輸入'!B4),'輸入'!B4&gt;=0,'輸入'!B4&lt;=1,ISNUMBER('輸入'!B5),'輸入'!B5&gt;=0,'輸入'!B5&lt;=1,ISNUMBER('輸入'!B6),'輸入'!B6&gt;=0,'輸入'!B6&lt;=1,ISNUMBER('輸入'!B7),'輸入'!B7&gt;=0,'輸入'!B7&lt;=1,ISNUMBER('輸入'!B8),'輸入'!B8&gt;=0,'輸入'!B8&lt;=1,ISNUMBER('輸入'!B10),'輸入'!B10&gt;=0,'輸入'!B10&lt;=1,ISNUMBER('輸入'!B11),'輸入'!B11&gt;=0,'輸入'!B11&lt;=1,'輸入'!B2&gt;=0,'輸入'!B9&gt;=0),FALSE),IFERROR(AND(COUNT('輸入'!C2:C11)=10,ISNUMBER('輸入'!C3),'輸入'!C3&gt;=0,'輸入'!C3&lt;=1,ISNUMBER('輸入'!C4),'輸入'!C4&gt;=0,'輸入'!C4&lt;=1,ISNUMBER('輸入'!C5),'輸入'!C5&gt;=0,'輸入'!C5&lt;=1,ISNUMBER('輸入'!C6),'輸入'!C6&gt;=0,'輸入'!C6&lt;=1,ISNUMBER('輸入'!C7),'輸入'!C7&gt;=0,'輸入'!C7&lt;=1,ISNUMBER('輸入'!C8),'輸入'!C8&gt;=0,'輸入'!C8&lt;=1,ISNUMBER('輸入'!C10),'輸入'!C10&gt;=0,'輸入'!C10&lt;=1,ISNUMBER('輸入'!C11),'輸入'!C11&gt;=0,'輸入'!C11&lt;=1,'輸入'!C2&gt;=0,'輸入'!C9&gt;=0),FALSE),IFERROR(AND(COUNT('輸入'!D2:D11)=10,ISNUMBER('輸入'!D3),'輸入'!D3&gt;=0,'輸入'!D3&lt;=1,ISNUMBER('輸入'!D4),'輸入'!D4&gt;=0,'輸入'!D4&lt;=1,ISNUMBER('輸入'!D5),'輸入'!D5&gt;=0,'輸入'!D5&lt;=1,ISNUMBER('輸入'!D6),'輸入'!D6&gt;=0,'輸入'!D6&lt;=1,ISNUMBER('輸入'!D7),'輸入'!D7&gt;=0,'輸入'!D7&lt;=1,ISNUMBER('輸入'!D8),'輸入'!D8&gt;=0,'輸入'!D8&lt;=1,ISNUMBER('輸入'!D10),'輸入'!D10&gt;=0,'輸入'!D10&lt;=1,ISNUMBER('輸入'!D11),'輸入'!D11&gt;=0,'輸入'!D11&lt;=1,'輸入'!D2&gt;=0,'輸入'!D9&gt;=0),FALSE)),COUNT('漏斗模型'!B2:D10)=27,ABS('漏斗模型'!B9-'漏斗模型'!B6*'輸入'!B9)&lt;=0.0000001*MAX(1,ABS('漏斗模型'!B9)),ABS('漏斗模型'!C9-'漏斗模型'!C6*'輸入'!C9)&lt;=0.0000001*MAX(1,ABS('漏斗模型'!C9)),ABS('漏斗模型'!D9-'漏斗模型'!D6*'輸入'!D9)&lt;=0.0000001*MAX(1,ABS('漏斗模型'!D9))),FALSE)</x:f>
        <x:v>1</x:v>
      </x:c>
      <x:c r="D7" s="2" t="str">
        <x:f>IF(C7,"通過","未通過")</x:f>
        <x:v>通過</x:v>
      </x:c>
    </x:row>
    <x:row r="8">
      <x:c r="A8" s="2" t="str">
        <x:v>結果均可計算</x:v>
      </x:c>
      <x:c r="B8" s="15" t="b">
        <x:f>TRUE()</x:f>
        <x:v>1</x:v>
      </x:c>
      <x:c r="C8" s="15" t="b">
        <x:f>IFERROR(AND(COUNT('漏斗模型'!B2:D10)=27,COUNT('情境'!B2:J4)=27,COUNT('容量與預算'!B2:D6)=15,COUNT('容量與預算'!B8:D8)=3,COUNT('敏感度'!C2:E21)=60,COUNT('敏感度'!H2:K6)=20),FALSE)</x:f>
        <x:v>1</x:v>
      </x:c>
      <x:c r="D8" s="2" t="str">
        <x:f>IF(C8,"通過","未通過")</x:f>
        <x:v>通過</x:v>
      </x:c>
    </x:row>
  </x:sheetData>
  <x:conditionalFormatting sqref="D2:D8">
    <x:cfRule type="expression" dxfId="0" priority="1">
      <x:formula>NOT(C2)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1" hidden="0" customWidth="1"/>
    <x:col min="2" max="2" width="76" hidden="0" customWidth="1"/>
  </x:cols>
  <x:sheetData>
    <x:row r="1" ht="42" customHeight="1">
      <x:c r="A1" s="1" t="str">
        <x:v>方法</x:v>
      </x:c>
      <x:c r="B1" s="1" t="str">
        <x:v>定義</x:v>
      </x:c>
    </x:row>
    <x:row r="2" ht="40" customHeight="1">
      <x:c r="A2" s="2" t="n">
        <x:v>1</x:v>
      </x:c>
      <x:c r="B2" s="2" t="inlineStr">
        <x:is>
          <x:t xml:space="preserve">每個漏斗階段以前一階段乘以使用者輸入的比率。</x:t>
        </x:is>
      </x:c>
    </x:row>
    <x:row r="3" ht="40" customHeight="1">
      <x:c r="A3" s="2" t="n">
        <x:v>2</x:v>
      </x:c>
      <x:c r="B3" s="2" t="inlineStr">
        <x:is>
          <x:t xml:space="preserve">庫存預留等於核准對象乘以預留率。</x:t>
        </x:is>
      </x:c>
    </x:row>
    <x:row r="4" ht="40" customHeight="1">
      <x:c r="A4" s="2" t="n">
        <x:v>3</x:v>
      </x:c>
      <x:c r="B4" s="2" t="inlineStr">
        <x:is>
          <x:t xml:space="preserve">成本曝險等於履約數乘以單位成本。</x:t>
        </x:is>
      </x:c>
    </x:row>
    <x:row r="5" ht="40" customHeight="1">
      <x:c r="A5" s="2" t="n">
        <x:v>4</x:v>
      </x:c>
      <x:c r="B5" s="2" t="inlineStr">
        <x:is>
          <x:t xml:space="preserve">客服案件等於領取數乘以客服案件率。</x:t>
        </x:is>
      </x:c>
    </x:row>
    <x:row r="6" ht="40" customHeight="1">
      <x:c r="A6" s="2" t="n">
        <x:v>5</x:v>
      </x:c>
      <x:c r="B6" s="2" t="inlineStr">
        <x:is>
          <x:t xml:space="preserve">整數是規劃單位；對帳時保留未四捨五入數值。</x:t>
        </x:is>
      </x:c>
    </x:row>
    <x:row r="7" ht="40" customHeight="1">
      <x:c r="A7" s="2" t="str">
        <x:v>版本</x:v>
      </x:c>
      <x:c r="B7" s="2" t="str">
        <x:v>v1.2 · 2026-10-09</x:v>
      </x:c>
    </x:row>
    <x:row r="8" ht="40" customHeight="1">
      <x:c r="A8" s="2" t="str">
        <x:v>適用範圍</x:v>
      </x:c>
      <x:c r="B8" s="2" t="str">
        <x:v>使用者自行填入假設；未採用已發布的產業基準</x:v>
      </x:c>
    </x:row>
  </x:sheetData>
  <x:pageMargins left="0.7" right="0.7" top="0.75" bottom="0.75" header="0.3" footer="0.3"/>
</x:worksheet>
</file>