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45feae7b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5153167e35024a87"/>
    <x:sheet xmlns:r="http://schemas.openxmlformats.org/officeDocument/2006/relationships" name="評価基準" sheetId="2" r:id="R9a264b423ce94b47"/>
    <x:sheet xmlns:r="http://schemas.openxmlformats.org/officeDocument/2006/relationships" name="証拠記録" sheetId="3" r:id="Ree2825a3f46744ef"/>
    <x:sheet xmlns:r="http://schemas.openxmlformats.org/officeDocument/2006/relationships" name="総合評価" sheetId="4" r:id="R5e506801a2394976"/>
    <x:sheet xmlns:r="http://schemas.openxmlformats.org/officeDocument/2006/relationships" name="改善計画" sheetId="5" r:id="Rb11d9f5dae6446ce"/>
    <x:sheet xmlns:r="http://schemas.openxmlformats.org/officeDocument/2006/relationships" name="情報源" sheetId="6" r:id="Ra11e481c88ac41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10">
    <x:font>
      <x:sz val="11"/>
      <x:name val="Carlito"/>
    </x:font>
    <x:font>
      <x:b/>
      <x:sz val="16"/>
      <x:color rgb="FF173F5F"/>
      <x:name val="Noto Sans CJK TC"/>
    </x:font>
    <x:font>
      <x:i/>
      <x:sz val="10"/>
      <x:color rgb="FF546273"/>
      <x:name val="Noto Sans CJK TC"/>
    </x:font>
    <x:font>
      <x:b/>
      <x:sz val="10"/>
      <x:color rgb="FFFFFFFF"/>
      <x:name val="Noto Sans CJK TC"/>
    </x:font>
    <x:font>
      <x:b/>
      <x:sz val="11"/>
      <x:color rgb="FF173F5F"/>
      <x:name val="Noto Sans CJK TC"/>
    </x:font>
    <x:font>
      <x:sz val="10"/>
      <x:color rgb="FF6B4B00"/>
      <x:name val="Noto Sans CJK TC"/>
    </x:font>
    <x:font>
      <x:b/>
      <x:sz val="10"/>
      <x:color rgb="FF172033"/>
      <x:name val="Noto Sans CJK TC"/>
    </x:font>
    <x:font>
      <x:sz val="10"/>
      <x:color rgb="FF172033"/>
      <x:name val="Noto Sans CJK TC"/>
    </x:font>
    <x:font>
      <x:i/>
      <x:sz val="10"/>
      <x:color rgb="FF172033"/>
      <x:name val="Noto Sans CJK TC"/>
    </x:font>
    <x:font>
      <x:b/>
      <x:sz val="15"/>
      <x:color rgb="FF173F5F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73F5F"/>
      </x:patternFill>
    </x:fill>
    <x:fill>
      <x:patternFill patternType="solid">
        <x:fgColor rgb="FFDCEAF2"/>
      </x:patternFill>
    </x:fill>
    <x:fill>
      <x:patternFill patternType="solid">
        <x:fgColor rgb="FFFFF3CD"/>
      </x:patternFill>
    </x:fill>
    <x:fill>
      <x:patternFill patternType="solid">
        <x:fgColor rgb="FFFFFBEA"/>
      </x:patternFill>
    </x:fill>
    <x:fill>
      <x:patternFill patternType="solid">
        <x:fgColor rgb="FFF5F8FA"/>
      </x:patternFill>
    </x:fill>
  </x:fills>
  <x:borders count="10">
    <x:border/>
    <x:border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top style="thin">
        <x:color rgb="FFFFFFFF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top style="thin">
        <x:color rgb="FFD9E2E8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6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4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4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4" borderId="9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0" fontId="7" fillId="0" borderId="7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4" borderId="9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7" fillId="5" borderId="0" xfId="0" applyNumberFormat="1" applyFont="1" applyFill="1" applyBorder="1"/>
    <x:xf numFmtId="20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/>
    <x:xf numFmtId="200" fontId="0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0" fontId="7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cd5be84124a63" /><Relationship Type="http://schemas.openxmlformats.org/officeDocument/2006/relationships/theme" Target="/xl/theme/theme1.xml" Id="R205644ae19f5484c" /><Relationship Type="http://schemas.openxmlformats.org/officeDocument/2006/relationships/sharedStrings" Target="/xl/sharedStrings.xml" Id="R9ad48606e8f24efc" /><Relationship Type="http://schemas.openxmlformats.org/officeDocument/2006/relationships/worksheet" Target="/xl/worksheets/sheet1.xml" Id="R5153167e35024a87" /><Relationship Type="http://schemas.openxmlformats.org/officeDocument/2006/relationships/worksheet" Target="/xl/worksheets/sheet2.xml" Id="R9a264b423ce94b47" /><Relationship Type="http://schemas.openxmlformats.org/officeDocument/2006/relationships/worksheet" Target="/xl/worksheets/sheet3.xml" Id="Ree2825a3f46744ef" /><Relationship Type="http://schemas.openxmlformats.org/officeDocument/2006/relationships/worksheet" Target="/xl/worksheets/sheet4.xml" Id="R5e506801a2394976" /><Relationship Type="http://schemas.openxmlformats.org/officeDocument/2006/relationships/worksheet" Target="/xl/worksheets/sheet5.xml" Id="Rb11d9f5dae6446ce" /><Relationship Type="http://schemas.openxmlformats.org/officeDocument/2006/relationships/worksheet" Target="/xl/worksheets/sheet6.xml" Id="Ra11e481c88ac4193" /></Relationships>
</file>

<file path=xl/tables/table1.xml><?xml version="1.0" encoding="utf-8"?>
<x:table xmlns:x="http://schemas.openxmlformats.org/spreadsheetml/2006/main" id="1" name="Criteria_ja" displayName="Criteria_ja" ref="A5:O29" headerRowCount="1" totalsRowCount="0" totalsRowShown="0">
  <x:tableColumns count="15">
    <x:tableColumn id="1" name="番号"/>
    <x:tableColumn id="2" name="領域"/>
    <x:tableColumn id="3" name="行程の作業"/>
    <x:tableColumn id="4" name="観察可能な基準"/>
    <x:tableColumn id="5" name="重み"/>
    <x:tableColumn id="6" name="重要"/>
    <x:tableColumn id="7" name="試験方法"/>
    <x:tableColumn id="8" name="必要な証拠"/>
    <x:tableColumn id="9" name="状態"/>
    <x:tableColumn id="10" name="得点"/>
    <x:tableColumn id="11" name="加重点"/>
    <x:tableColumn id="12" name="算入可能重み"/>
    <x:tableColumn id="13" name="責任者"/>
    <x:tableColumn id="14" name="期限"/>
    <x:tableColumn id="15" name="備考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ja" displayName="Evidence_ja" ref="A5:H45" headerRowCount="1" totalsRowCount="0" totalsRowShown="0">
  <x:tableColumns count="8">
    <x:tableColumn id="1" name="基準番号"/>
    <x:tableColumn id="2" name="証拠種別"/>
    <x:tableColumn id="3" name="証拠のURLまたはファイル番号"/>
    <x:tableColumn id="4" name="試験担当"/>
    <x:tableColumn id="5" name="試験日"/>
    <x:tableColumn id="6" name="支援技術／端末"/>
    <x:tableColumn id="7" name="結果"/>
    <x:tableColumn id="8" name="備考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mediation_ja" displayName="Remediation_ja" ref="A5:J29" headerRowCount="1" totalsRowCount="0" totalsRowShown="0">
  <x:tableColumns count="10">
    <x:tableColumn id="1" name="基準番号"/>
    <x:tableColumn id="2" name="領域"/>
    <x:tableColumn id="3" name="状態"/>
    <x:tableColumn id="4" name="重要"/>
    <x:tableColumn id="5" name="重み"/>
    <x:tableColumn id="6" name="優先点"/>
    <x:tableColumn id="7" name="責任者"/>
    <x:tableColumn id="8" name="期限"/>
    <x:tableColumn id="9" name="改善行動"/>
    <x:tableColumn id="10" name="受入証拠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s_ja" displayName="Sources_ja" ref="A5:E9" headerRowCount="1" totalsRowCount="0" totalsRowShown="0">
  <x:tableColumns count="5">
    <x:tableColumn id="1" name="発行元"/>
    <x:tableColumn id="2" name="情報源"/>
    <x:tableColumn id="3" name="公式URL"/>
    <x:tableColumn id="4" name="最終確認日"/>
    <x:tableColumn id="5" name="用途／制限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84dac3baa848a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b3ab0e87b3f4f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4aee1b19da7a448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a163525cbf94409" /></Relationships>
</file>

<file path=xl/worksheets/sheet1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2">
      <x:c r="A2" s="35" t="str">
        <x:v>企業ギフティング・アクセシビリティ評価表 2026</x:v>
      </x:c>
      <x:c r="B2" s="32"/>
      <x:c r="C2" s="32"/>
      <x:c r="D2" s="32"/>
      <x:c r="E2" s="32"/>
      <x:c r="F2" s="32"/>
      <x:c r="G2" s="32"/>
      <x:c r="H2" s="32"/>
    </x:row>
    <x:row r="3">
      <x:c r="A3" s="36" t="str">
        <x:v>方法論 1.0 · 2026-09-19 · 日本語</x:v>
      </x:c>
      <x:c r="B3" s="32"/>
      <x:c r="C3" s="32"/>
      <x:c r="D3" s="32"/>
      <x:c r="E3" s="32"/>
      <x:c r="F3" s="32"/>
      <x:c r="G3" s="32"/>
      <x:c r="H3" s="32"/>
    </x:row>
    <x:row r="4">
      <x:c r="A4" s="32"/>
      <x:c r="B4" s="32"/>
      <x:c r="C4" s="32"/>
      <x:c r="D4" s="32"/>
      <x:c r="E4" s="32"/>
      <x:c r="F4" s="32"/>
      <x:c r="G4" s="32"/>
      <x:c r="H4" s="32"/>
    </x:row>
    <x:row r="5">
      <x:c r="A5" s="26" t="str">
        <x:v>版</x:v>
      </x:c>
      <x:c r="B5" s="32" t="str">
        <x:v>1.0</x:v>
      </x:c>
      <x:c r="C5" s="32"/>
      <x:c r="D5" s="32"/>
      <x:c r="E5" s="32"/>
      <x:c r="F5" s="32"/>
      <x:c r="G5" s="32"/>
      <x:c r="H5" s="32"/>
    </x:row>
    <x:row r="6">
      <x:c r="A6" s="27" t="str">
        <x:v>版の日付</x:v>
      </x:c>
      <x:c r="B6" s="32" t="str">
        <x:v>2026-09-19</x:v>
      </x:c>
      <x:c r="C6" s="32"/>
      <x:c r="D6" s="32"/>
      <x:c r="E6" s="32"/>
      <x:c r="F6" s="32"/>
      <x:c r="G6" s="32"/>
      <x:c r="H6" s="32"/>
    </x:row>
    <x:row r="7">
      <x:c r="A7" s="28" t="str">
        <x:v>目的</x:v>
      </x:c>
      <x:c r="B7" s="32" t="str">
        <x:v>日本語版ブック</x:v>
      </x:c>
      <x:c r="C7" s="32"/>
      <x:c r="D7" s="32"/>
      <x:c r="E7" s="32"/>
      <x:c r="F7" s="32"/>
      <x:c r="G7" s="32"/>
      <x:c r="H7" s="32"/>
    </x:row>
    <x:row r="8">
      <x:c r="A8" s="32"/>
      <x:c r="B8" s="32"/>
      <x:c r="C8" s="32"/>
      <x:c r="D8" s="32"/>
      <x:c r="E8" s="32"/>
      <x:c r="F8" s="32"/>
      <x:c r="G8" s="32"/>
      <x:c r="H8" s="32"/>
    </x:row>
    <x:row r="9">
      <x:c r="A9" s="34" t="str">
        <x:v>使い方</x:v>
      </x:c>
      <x:c r="B9" s="32"/>
      <x:c r="C9" s="32"/>
      <x:c r="D9" s="32"/>
      <x:c r="E9" s="32"/>
      <x:c r="F9" s="32"/>
      <x:c r="G9" s="32"/>
      <x:c r="H9" s="32"/>
    </x:row>
    <x:row r="10">
      <x:c r="A10" s="32" t="str">
        <x:v>1.</x:v>
      </x:c>
      <x:c r="B10" s="32" t="str">
        <x:v>受取人の全行程と試験環境を定義する。</x:v>
      </x:c>
      <x:c r="C10" s="32"/>
      <x:c r="D10" s="32"/>
      <x:c r="E10" s="32"/>
      <x:c r="F10" s="32"/>
      <x:c r="G10" s="32"/>
      <x:c r="H10" s="32"/>
    </x:row>
    <x:row r="11">
      <x:c r="A11" s="32" t="str">
        <x:v>2.</x:v>
      </x:c>
      <x:c r="B11" s="32" t="str">
        <x:v>各基準について観察可能な結果と証拠を一つずつ記録する。</x:v>
      </x:c>
      <x:c r="C11" s="32"/>
      <x:c r="D11" s="32"/>
      <x:c r="E11" s="32"/>
      <x:c r="F11" s="32"/>
      <x:c r="G11" s="32"/>
      <x:c r="H11" s="32"/>
    </x:row>
    <x:row r="12">
      <x:c r="A12" s="32" t="str">
        <x:v>3.</x:v>
      </x:c>
      <x:c r="B12" s="32" t="str">
        <x:v>人による確認後に、合格、一部合格、不合格、対象外を入力し、対象外には理由を付ける。</x:v>
      </x:c>
      <x:c r="C12" s="32"/>
      <x:c r="D12" s="32"/>
      <x:c r="E12" s="32"/>
      <x:c r="F12" s="32"/>
      <x:c r="G12" s="32"/>
      <x:c r="H12" s="32"/>
    </x:row>
    <x:row r="13">
      <x:c r="A13" s="32" t="str">
        <x:v>4.</x:v>
      </x:c>
      <x:c r="B13" s="32" t="str">
        <x:v>重要基準が一つでも不合格なら、総合点にかかわらず公開を止める。</x:v>
      </x:c>
      <x:c r="C13" s="32"/>
      <x:c r="D13" s="32"/>
      <x:c r="E13" s="32"/>
      <x:c r="F13" s="32"/>
      <x:c r="G13" s="32"/>
      <x:c r="H13" s="32"/>
    </x:row>
    <x:row r="14">
      <x:c r="A14" s="32" t="str">
        <x:v>5.</x:v>
      </x:c>
      <x:c r="B14" s="32" t="str">
        <x:v>改善開始前に責任者と受入証拠を決める。</x:v>
      </x:c>
      <x:c r="C14" s="32"/>
      <x:c r="D14" s="32"/>
      <x:c r="E14" s="32"/>
      <x:c r="F14" s="32"/>
      <x:c r="G14" s="32"/>
      <x:c r="H14" s="32"/>
    </x:row>
    <x:row r="15">
      <x:c r="A15" s="32"/>
      <x:c r="B15" s="32"/>
      <x:c r="C15" s="32"/>
      <x:c r="D15" s="32"/>
      <x:c r="E15" s="32"/>
      <x:c r="F15" s="32"/>
      <x:c r="G15" s="32"/>
      <x:c r="H15" s="32"/>
    </x:row>
    <x:row r="16">
      <x:c r="A16" s="34" t="str">
        <x:v>評価尺度</x:v>
      </x:c>
      <x:c r="B16" s="32"/>
      <x:c r="C16" s="32"/>
      <x:c r="D16" s="32"/>
      <x:c r="E16" s="32"/>
      <x:c r="F16" s="32"/>
      <x:c r="G16" s="32"/>
      <x:c r="H16" s="32"/>
    </x:row>
    <x:row r="17">
      <x:c r="A17" s="26" t="str">
        <x:v>未試験</x:v>
      </x:c>
      <x:c r="B17" s="32" t="str"/>
      <x:c r="C17" s="32"/>
      <x:c r="D17" s="32"/>
      <x:c r="E17" s="32"/>
      <x:c r="F17" s="32"/>
      <x:c r="G17" s="32"/>
      <x:c r="H17" s="32"/>
    </x:row>
    <x:row r="18">
      <x:c r="A18" s="27" t="str">
        <x:v>合格</x:v>
      </x:c>
      <x:c r="B18" s="32" t="str">
        <x:v>1.0</x:v>
      </x:c>
      <x:c r="C18" s="32"/>
      <x:c r="D18" s="32"/>
      <x:c r="E18" s="32"/>
      <x:c r="F18" s="32"/>
      <x:c r="G18" s="32"/>
      <x:c r="H18" s="32"/>
    </x:row>
    <x:row r="19">
      <x:c r="A19" s="27" t="str">
        <x:v>一部合格</x:v>
      </x:c>
      <x:c r="B19" s="32" t="str">
        <x:v>0.5</x:v>
      </x:c>
      <x:c r="C19" s="32"/>
      <x:c r="D19" s="32"/>
      <x:c r="E19" s="32"/>
      <x:c r="F19" s="32"/>
      <x:c r="G19" s="32"/>
      <x:c r="H19" s="32"/>
    </x:row>
    <x:row r="20">
      <x:c r="A20" s="27" t="str">
        <x:v>不合格</x:v>
      </x:c>
      <x:c r="B20" s="32" t="str">
        <x:v>0</x:v>
      </x:c>
      <x:c r="C20" s="32"/>
      <x:c r="D20" s="32"/>
      <x:c r="E20" s="32"/>
      <x:c r="F20" s="32"/>
      <x:c r="G20" s="32"/>
      <x:c r="H20" s="32"/>
    </x:row>
    <x:row r="21">
      <x:c r="A21" s="28" t="str">
        <x:v>対象外</x:v>
      </x:c>
      <x:c r="B21" s="32" t="str">
        <x:v>証拠がある場合は除外</x:v>
      </x:c>
      <x:c r="C21" s="32"/>
      <x:c r="D21" s="32"/>
      <x:c r="E21" s="32"/>
      <x:c r="F21" s="32"/>
      <x:c r="G21" s="32"/>
      <x:c r="H21" s="32"/>
    </x:row>
    <x:row r="22">
      <x:c r="A22" s="32"/>
      <x:c r="B22" s="32"/>
      <x:c r="C22" s="32"/>
      <x:c r="D22" s="32"/>
      <x:c r="E22" s="32"/>
      <x:c r="F22" s="32"/>
      <x:c r="G22" s="32"/>
      <x:c r="H22" s="32"/>
    </x:row>
    <x:row r="23" ht="28" customHeight="1">
      <x:c r="A23" s="30" t="str">
        <x:v>本書は運用評価表であり、法律助言、アクセシビリティ認証、WCAG 適合宣言、アクセシビリティ適合報告書ではありません。法令・契約上の義務は有資格の専門家に確認してください。</x:v>
      </x:c>
      <x:c r="B23" s="30"/>
      <x:c r="C23" s="30"/>
      <x:c r="D23" s="30"/>
      <x:c r="E23" s="30"/>
      <x:c r="F23" s="30"/>
      <x:c r="G23" s="30"/>
      <x:c r="H23" s="30"/>
    </x:row>
    <x:row r="24" ht="28" customHeight="1">
      <x:c r="A24" s="30"/>
      <x:c r="B24" s="30"/>
      <x:c r="C24" s="30"/>
      <x:c r="D24" s="30"/>
      <x:c r="E24" s="30"/>
      <x:c r="F24" s="30"/>
      <x:c r="G24" s="30"/>
      <x:c r="H24" s="30"/>
    </x:row>
    <x:row r="25" ht="28" customHeight="1">
      <x:c r="A25" s="30"/>
      <x:c r="B25" s="30"/>
      <x:c r="C25" s="30"/>
      <x:c r="D25" s="30"/>
      <x:c r="E25" s="30"/>
      <x:c r="F25" s="30"/>
      <x:c r="G25" s="30"/>
      <x:c r="H25" s="30"/>
    </x:row>
  </x:sheetData>
  <x:mergeCells>
    <x:mergeCell ref="A2:H2"/>
    <x:mergeCell ref="A3:H3"/>
    <x:mergeCell ref="A9:H9"/>
    <x:mergeCell ref="B10:H10"/>
    <x:mergeCell ref="B11:H11"/>
    <x:mergeCell ref="B12:H12"/>
    <x:mergeCell ref="B13:H13"/>
    <x:mergeCell ref="B14:H14"/>
    <x:mergeCell ref="A16:H16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A6F97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0" hidden="0" customWidth="1"/>
    <x:col min="3" max="3" width="20" hidden="0" customWidth="1"/>
    <x:col min="4" max="4" width="48" hidden="0" customWidth="1"/>
    <x:col min="5" max="5" width="8" hidden="0" customWidth="1"/>
    <x:col min="6" max="6" width="9" hidden="0" customWidth="1"/>
    <x:col min="7" max="7" width="28" hidden="0" customWidth="1"/>
    <x:col min="8" max="8" width="32" hidden="0" customWidth="1"/>
    <x:col min="9" max="9" width="16" hidden="0" customWidth="1"/>
    <x:col min="10" max="10" width="8" hidden="0" customWidth="1"/>
    <x:col min="11" max="11" width="12" hidden="0" customWidth="1"/>
    <x:col min="12" max="12" width="12" hidden="0" customWidth="1"/>
    <x:col min="13" max="13" width="16" hidden="0" customWidth="1"/>
    <x:col min="14" max="14" width="13" hidden="0" customWidth="1"/>
    <x:col min="15" max="15" width="34" hidden="0" customWidth="1"/>
  </x:cols>
  <x:sheetData>
    <x:row r="2">
      <x:c r="A2" s="31" t="str">
        <x:v>企業ギフティング・アクセシビリティ評価表 2026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2"/>
      <x:c r="N2" s="32"/>
      <x:c r="O2" s="32"/>
    </x:row>
    <x:row r="3">
      <x:c r="A3" s="33" t="str">
        <x:v>黄色のセルは入力欄です。証拠を集めてから状態を入力してください。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</x:row>
    <x:row r="4">
      <x:c r="A4" s="32"/>
      <x:c r="B4" s="32"/>
      <x:c r="C4" s="32"/>
      <x:c r="D4" s="32"/>
      <x:c r="E4" s="32"/>
      <x:c r="F4" s="32"/>
      <x:c r="G4" s="32"/>
      <x:c r="H4" s="32"/>
      <x:c r="I4" s="32"/>
      <x:c r="J4" s="32"/>
      <x:c r="K4" s="32"/>
      <x:c r="L4" s="32"/>
      <x:c r="M4" s="32"/>
      <x:c r="N4" s="32"/>
      <x:c r="O4" s="32"/>
    </x:row>
    <x:row r="5">
      <x:c r="A5" s="47" t="str">
        <x:v>番号</x:v>
      </x:c>
      <x:c r="B5" s="48" t="str">
        <x:v>領域</x:v>
      </x:c>
      <x:c r="C5" s="48" t="str">
        <x:v>行程の作業</x:v>
      </x:c>
      <x:c r="D5" s="48" t="str">
        <x:v>観察可能な基準</x:v>
      </x:c>
      <x:c r="E5" s="48" t="str">
        <x:v>重み</x:v>
      </x:c>
      <x:c r="F5" s="48" t="str">
        <x:v>重要</x:v>
      </x:c>
      <x:c r="G5" s="48" t="str">
        <x:v>試験方法</x:v>
      </x:c>
      <x:c r="H5" s="48" t="str">
        <x:v>必要な証拠</x:v>
      </x:c>
      <x:c r="I5" s="48" t="str">
        <x:v>状態</x:v>
      </x:c>
      <x:c r="J5" s="48" t="str">
        <x:v>得点</x:v>
      </x:c>
      <x:c r="K5" s="48" t="str">
        <x:v>加重点</x:v>
      </x:c>
      <x:c r="L5" s="48" t="str">
        <x:v>算入可能重み</x:v>
      </x:c>
      <x:c r="M5" s="48" t="str">
        <x:v>責任者</x:v>
      </x:c>
      <x:c r="N5" s="48" t="str">
        <x:v>期限</x:v>
      </x:c>
      <x:c r="O5" s="49" t="str">
        <x:v>備考</x:v>
      </x:c>
    </x:row>
    <x:row r="6" ht="54" customHeight="1">
      <x:c r="A6" s="67" t="str">
        <x:v>INV-01</x:v>
      </x:c>
      <x:c r="B6" s="67" t="str">
        <x:v>招待と連絡</x:v>
      </x:c>
      <x:c r="C6" s="67" t="str">
        <x:v>招待を開く</x:v>
      </x:c>
      <x:c r="D6" s="67" t="str">
        <x:v>招待には、同じ行動指示と期限を保ったテキスト経路がある。</x:v>
      </x:c>
      <x:c r="E6" s="67" t="n">
        <x:v>5</x:v>
      </x:c>
      <x:c r="F6" s="67" t="str">
        <x:v>はい</x:v>
      </x:c>
      <x:c r="G6" s="67" t="str">
        <x:v>画面読み上げとプレーンテキスト確認</x:v>
      </x:c>
      <x:c r="H6" s="67" t="str">
        <x:v>メッセージ見本、読み順、リンク目的</x:v>
      </x:c>
      <x:c r="I6" s="68" t="str">
        <x:v>未試験</x:v>
      </x:c>
      <x:c r="J6" s="67" t="n">
        <x:f>IF(I6="合格",1,IF(I6="一部合格",0.5,IF(I6="不合格",0,IF(I6="対象外",-2,-1))))</x:f>
        <x:v>-1</x:v>
      </x:c>
      <x:c r="K6" s="67" t="n">
        <x:f>IF(J6&lt;0,0,E6*J6)</x:f>
        <x:v>0</x:v>
      </x:c>
      <x:c r="L6" s="67" t="n">
        <x:f>IF(J6&lt;0,0,E6)</x:f>
        <x:v>0</x:v>
      </x:c>
      <x:c r="M6" s="68" t="str"/>
      <x:c r="N6" s="68"/>
      <x:c r="O6" s="67" t="str">
        <x:v>WCAG 1.1.1、1.3.1；編集上の行程要件</x:v>
      </x:c>
    </x:row>
    <x:row r="7" ht="54" customHeight="1">
      <x:c r="A7" s="69" t="str">
        <x:v>INV-02</x:v>
      </x:c>
      <x:c r="B7" s="69" t="str">
        <x:v>招待と連絡</x:v>
      </x:c>
      <x:c r="C7" s="69" t="str">
        <x:v>目的を理解する</x:v>
      </x:c>
      <x:c r="D7" s="69" t="str">
        <x:v>件名、送信者、目的、期限、次の行動を平易に示す。</x:v>
      </x:c>
      <x:c r="E7" s="69" t="n">
        <x:v>4</x:v>
      </x:c>
      <x:c r="F7" s="69" t="str">
        <x:v>いいえ</x:v>
      </x:c>
      <x:c r="G7" s="69" t="str">
        <x:v>認知的な行程確認</x:v>
      </x:c>
      <x:c r="H7" s="69" t="str">
        <x:v>招待文と確認記録</x:v>
      </x:c>
      <x:c r="I7" s="70" t="str">
        <x:v>未試験</x:v>
      </x:c>
      <x:c r="J7" s="69" t="n">
        <x:f>IF(I7="合格",1,IF(I7="一部合格",0.5,IF(I7="不合格",0,IF(I7="対象外",-2,-1))))</x:f>
        <x:v>-1</x:v>
      </x:c>
      <x:c r="K7" s="69" t="n">
        <x:f>IF(J7&lt;0,0,E7*J7)</x:f>
        <x:v>0</x:v>
      </x:c>
      <x:c r="L7" s="69" t="n">
        <x:f>IF(J7&lt;0,0,E7)</x:f>
        <x:v>0</x:v>
      </x:c>
      <x:c r="M7" s="70" t="str"/>
      <x:c r="N7" s="70"/>
      <x:c r="O7" s="69" t="str">
        <x:v>WCAG 3.1、3.2；編集上の行程要件</x:v>
      </x:c>
    </x:row>
    <x:row r="8" ht="54" customHeight="1">
      <x:c r="A8" s="69" t="str">
        <x:v>INV-03</x:v>
      </x:c>
      <x:c r="B8" s="69" t="str">
        <x:v>招待と連絡</x:v>
      </x:c>
      <x:c r="C8" s="69" t="str">
        <x:v>別の連絡手段を使う</x:v>
      </x:c>
      <x:c r="D8" s="69" t="str">
        <x:v>利用できない行程を完了しなくても、別の連絡手段を求められる。</x:v>
      </x:c>
      <x:c r="E8" s="69" t="n">
        <x:v>5</x:v>
      </x:c>
      <x:c r="F8" s="69" t="str">
        <x:v>はい</x:v>
      </x:c>
      <x:c r="G8" s="69" t="str">
        <x:v>例外経路試験</x:v>
      </x:c>
      <x:c r="H8" s="69" t="str">
        <x:v>利用可能な支援経路と応答記録</x:v>
      </x:c>
      <x:c r="I8" s="70" t="str">
        <x:v>未試験</x:v>
      </x:c>
      <x:c r="J8" s="69" t="n">
        <x:f>IF(I8="合格",1,IF(I8="一部合格",0.5,IF(I8="不合格",0,IF(I8="対象外",-2,-1))))</x:f>
        <x:v>-1</x:v>
      </x:c>
      <x:c r="K8" s="69" t="n">
        <x:f>IF(J8&lt;0,0,E8*J8)</x:f>
        <x:v>0</x:v>
      </x:c>
      <x:c r="L8" s="69" t="n">
        <x:f>IF(J8&lt;0,0,E8)</x:f>
        <x:v>0</x:v>
      </x:c>
      <x:c r="M8" s="70" t="str"/>
      <x:c r="N8" s="70"/>
      <x:c r="O8" s="69" t="str">
        <x:v>運用上の合理的配慮の推奨</x:v>
      </x:c>
    </x:row>
    <x:row r="9" ht="54" customHeight="1">
      <x:c r="A9" s="69" t="str">
        <x:v>INV-04</x:v>
      </x:c>
      <x:c r="B9" s="69" t="str">
        <x:v>招待と連絡</x:v>
      </x:c>
      <x:c r="C9" s="69" t="str">
        <x:v>時間制限を避ける</x:v>
      </x:c>
      <x:c r="D9" s="69" t="str">
        <x:v>入力を失わずに時間延長または再開ができる。</x:v>
      </x:c>
      <x:c r="E9" s="69" t="n">
        <x:v>4</x:v>
      </x:c>
      <x:c r="F9" s="69" t="str">
        <x:v>いいえ</x:v>
      </x:c>
      <x:c r="G9" s="69" t="str">
        <x:v>時間切れと再開の試験</x:v>
      </x:c>
      <x:c r="H9" s="69" t="str">
        <x:v>操作記録と復元状態</x:v>
      </x:c>
      <x:c r="I9" s="70" t="str">
        <x:v>未試験</x:v>
      </x:c>
      <x:c r="J9" s="69" t="n">
        <x:f>IF(I9="合格",1,IF(I9="一部合格",0.5,IF(I9="不合格",0,IF(I9="対象外",-2,-1))))</x:f>
        <x:v>-1</x:v>
      </x:c>
      <x:c r="K9" s="69" t="n">
        <x:f>IF(J9&lt;0,0,E9*J9)</x:f>
        <x:v>0</x:v>
      </x:c>
      <x:c r="L9" s="69" t="n">
        <x:f>IF(J9&lt;0,0,E9)</x:f>
        <x:v>0</x:v>
      </x:c>
      <x:c r="M9" s="70" t="str"/>
      <x:c r="N9" s="70"/>
      <x:c r="O9" s="69" t="str">
        <x:v>WCAG 2.2.1、2.2.6；WAI フォーム指針</x:v>
      </x:c>
    </x:row>
    <x:row r="10" ht="54" customHeight="1">
      <x:c r="A10" s="69" t="str">
        <x:v>NAV-01</x:v>
      </x:c>
      <x:c r="B10" s="69" t="str">
        <x:v>操作と入力</x:v>
      </x:c>
      <x:c r="C10" s="69" t="str">
        <x:v>ポインターなしで操作する</x:v>
      </x:c>
      <x:c r="D10" s="69" t="str">
        <x:v>主要な操作はすべてキーボードで行え、フォーカス順が論理的で見え、閉じ込めがない。</x:v>
      </x:c>
      <x:c r="E10" s="69" t="n">
        <x:v>5</x:v>
      </x:c>
      <x:c r="F10" s="69" t="str">
        <x:v>はい</x:v>
      </x:c>
      <x:c r="G10" s="69" t="str">
        <x:v>キーボードのみの試験</x:v>
      </x:c>
      <x:c r="H10" s="69" t="str">
        <x:v>作業記録とフォーカス順</x:v>
      </x:c>
      <x:c r="I10" s="70" t="str">
        <x:v>未試験</x:v>
      </x:c>
      <x:c r="J10" s="69" t="n">
        <x:f>IF(I10="合格",1,IF(I10="一部合格",0.5,IF(I10="不合格",0,IF(I10="対象外",-2,-1))))</x:f>
        <x:v>-1</x:v>
      </x:c>
      <x:c r="K10" s="69" t="n">
        <x:f>IF(J10&lt;0,0,E10*J10)</x:f>
        <x:v>0</x:v>
      </x:c>
      <x:c r="L10" s="69" t="n">
        <x:f>IF(J10&lt;0,0,E10)</x:f>
        <x:v>0</x:v>
      </x:c>
      <x:c r="M10" s="70" t="str"/>
      <x:c r="N10" s="70"/>
      <x:c r="O10" s="69" t="str">
        <x:v>WCAG 2.1.1、2.1.2、2.4.3、2.4.7</x:v>
      </x:c>
    </x:row>
    <x:row r="11" ht="54" customHeight="1">
      <x:c r="A11" s="69" t="str">
        <x:v>NAV-02</x:v>
      </x:c>
      <x:c r="B11" s="69" t="str">
        <x:v>操作と入力</x:v>
      </x:c>
      <x:c r="C11" s="69" t="str">
        <x:v>操作部品を識別する</x:v>
      </x:c>
      <x:c r="D11" s="69" t="str">
        <x:v>入力欄と操作部品に、機械可読の名前、役割、状態、説明がある。</x:v>
      </x:c>
      <x:c r="E11" s="69" t="n">
        <x:v>5</x:v>
      </x:c>
      <x:c r="F11" s="69" t="str">
        <x:v>はい</x:v>
      </x:c>
      <x:c r="G11" s="69" t="str">
        <x:v>画面読み上げ確認</x:v>
      </x:c>
      <x:c r="H11" s="69" t="str">
        <x:v>アクセシビリティ木と読み上げ記録</x:v>
      </x:c>
      <x:c r="I11" s="70" t="str">
        <x:v>未試験</x:v>
      </x:c>
      <x:c r="J11" s="69" t="n">
        <x:f>IF(I11="合格",1,IF(I11="一部合格",0.5,IF(I11="不合格",0,IF(I11="対象外",-2,-1))))</x:f>
        <x:v>-1</x:v>
      </x:c>
      <x:c r="K11" s="69" t="n">
        <x:f>IF(J11&lt;0,0,E11*J11)</x:f>
        <x:v>0</x:v>
      </x:c>
      <x:c r="L11" s="69" t="n">
        <x:f>IF(J11&lt;0,0,E11)</x:f>
        <x:v>0</x:v>
      </x:c>
      <x:c r="M11" s="70" t="str"/>
      <x:c r="N11" s="70"/>
      <x:c r="O11" s="69" t="str">
        <x:v>WCAG 1.3.1、3.3.2、4.1.2；WAI フォーム指針</x:v>
      </x:c>
    </x:row>
    <x:row r="12" ht="54" customHeight="1">
      <x:c r="A12" s="69" t="str">
        <x:v>NAV-03</x:v>
      </x:c>
      <x:c r="B12" s="69" t="str">
        <x:v>操作と入力</x:v>
      </x:c>
      <x:c r="C12" s="69" t="str">
        <x:v>誤りを直す</x:v>
      </x:c>
      <x:c r="D12" s="69" t="str">
        <x:v>誤りは対象欄を示し、問題を説明し、有効な入力を保持する。</x:v>
      </x:c>
      <x:c r="E12" s="69" t="n">
        <x:v>5</x:v>
      </x:c>
      <x:c r="F12" s="69" t="str">
        <x:v>はい</x:v>
      </x:c>
      <x:c r="G12" s="69" t="str">
        <x:v>無効入力試験</x:v>
      </x:c>
      <x:c r="H12" s="69" t="str">
        <x:v>誤り画面、通知、修正経路</x:v>
      </x:c>
      <x:c r="I12" s="70" t="str">
        <x:v>未試験</x:v>
      </x:c>
      <x:c r="J12" s="69" t="n">
        <x:f>IF(I12="合格",1,IF(I12="一部合格",0.5,IF(I12="不合格",0,IF(I12="対象外",-2,-1))))</x:f>
        <x:v>-1</x:v>
      </x:c>
      <x:c r="K12" s="69" t="n">
        <x:f>IF(J12&lt;0,0,E12*J12)</x:f>
        <x:v>0</x:v>
      </x:c>
      <x:c r="L12" s="69" t="n">
        <x:f>IF(J12&lt;0,0,E12)</x:f>
        <x:v>0</x:v>
      </x:c>
      <x:c r="M12" s="70" t="str"/>
      <x:c r="N12" s="70"/>
      <x:c r="O12" s="69" t="str">
        <x:v>WCAG 3.3.1、3.3.3；WAI フォーム指針</x:v>
      </x:c>
    </x:row>
    <x:row r="13" ht="54" customHeight="1">
      <x:c r="A13" s="69" t="str">
        <x:v>NAV-04</x:v>
      </x:c>
      <x:c r="B13" s="69" t="str">
        <x:v>操作と入力</x:v>
      </x:c>
      <x:c r="C13" s="69" t="str">
        <x:v>タッチやスイッチを使う</x:v>
      </x:c>
      <x:c r="D13" s="69" t="str">
        <x:v>精密なドラッグを要求せず、代替入力を使える。</x:v>
      </x:c>
      <x:c r="E13" s="69" t="n">
        <x:v>3</x:v>
      </x:c>
      <x:c r="F13" s="69" t="str">
        <x:v>いいえ</x:v>
      </x:c>
      <x:c r="G13" s="69" t="str">
        <x:v>タッチとスイッチ操作試験</x:v>
      </x:c>
      <x:c r="H13" s="69" t="str">
        <x:v>対象寸法と代替操作の証拠</x:v>
      </x:c>
      <x:c r="I13" s="70" t="str">
        <x:v>未試験</x:v>
      </x:c>
      <x:c r="J13" s="69" t="n">
        <x:f>IF(I13="合格",1,IF(I13="一部合格",0.5,IF(I13="不合格",0,IF(I13="対象外",-2,-1))))</x:f>
        <x:v>-1</x:v>
      </x:c>
      <x:c r="K13" s="69" t="n">
        <x:f>IF(J13&lt;0,0,E13*J13)</x:f>
        <x:v>0</x:v>
      </x:c>
      <x:c r="L13" s="69" t="n">
        <x:f>IF(J13&lt;0,0,E13)</x:f>
        <x:v>0</x:v>
      </x:c>
      <x:c r="M13" s="70" t="str"/>
      <x:c r="N13" s="70"/>
      <x:c r="O13" s="69" t="str">
        <x:v>WCAG 2.5.7、2.5.8</x:v>
      </x:c>
    </x:row>
    <x:row r="14" ht="54" customHeight="1">
      <x:c r="A14" s="69" t="str">
        <x:v>CHO-01</x:v>
      </x:c>
      <x:c r="B14" s="69" t="str">
        <x:v>選択と内容</x:v>
      </x:c>
      <x:c r="C14" s="69" t="str">
        <x:v>贈り物を比較する</x:v>
      </x:c>
      <x:c r="D14" s="69" t="str">
        <x:v>名称、用途、主な属性、制約、在庫状況を文字で確認できる。</x:v>
      </x:c>
      <x:c r="E14" s="69" t="n">
        <x:v>4</x:v>
      </x:c>
      <x:c r="F14" s="69" t="str">
        <x:v>いいえ</x:v>
      </x:c>
      <x:c r="G14" s="69" t="str">
        <x:v>内容と画面読み上げ確認</x:v>
      </x:c>
      <x:c r="H14" s="69" t="str">
        <x:v>カタログ見本と代替テキスト</x:v>
      </x:c>
      <x:c r="I14" s="70" t="str">
        <x:v>未試験</x:v>
      </x:c>
      <x:c r="J14" s="69" t="n">
        <x:f>IF(I14="合格",1,IF(I14="一部合格",0.5,IF(I14="不合格",0,IF(I14="対象外",-2,-1))))</x:f>
        <x:v>-1</x:v>
      </x:c>
      <x:c r="K14" s="69" t="n">
        <x:f>IF(J14&lt;0,0,E14*J14)</x:f>
        <x:v>0</x:v>
      </x:c>
      <x:c r="L14" s="69" t="n">
        <x:f>IF(J14&lt;0,0,E14)</x:f>
        <x:v>0</x:v>
      </x:c>
      <x:c r="M14" s="70" t="str"/>
      <x:c r="N14" s="70"/>
      <x:c r="O14" s="69" t="str">
        <x:v>WCAG 1.1.1、1.3.1</x:v>
      </x:c>
    </x:row>
    <x:row r="15" ht="54" customHeight="1">
      <x:c r="A15" s="69" t="str">
        <x:v>CHO-02</x:v>
      </x:c>
      <x:c r="B15" s="69" t="str">
        <x:v>選択と内容</x:v>
      </x:c>
      <x:c r="C15" s="69" t="str">
        <x:v>違いを認識する</x:v>
      </x:c>
      <x:c r="D15" s="69" t="str">
        <x:v>色、画像、感覚的な位置だけに依存して選ばせない。</x:v>
      </x:c>
      <x:c r="E15" s="69" t="n">
        <x:v>4</x:v>
      </x:c>
      <x:c r="F15" s="69" t="str">
        <x:v>いいえ</x:v>
      </x:c>
      <x:c r="G15" s="69" t="str">
        <x:v>色と非視覚確認</x:v>
      </x:c>
      <x:c r="H15" s="69" t="str">
        <x:v>比較画面と文字による同等情報</x:v>
      </x:c>
      <x:c r="I15" s="70" t="str">
        <x:v>未試験</x:v>
      </x:c>
      <x:c r="J15" s="69" t="n">
        <x:f>IF(I15="合格",1,IF(I15="一部合格",0.5,IF(I15="不合格",0,IF(I15="対象外",-2,-1))))</x:f>
        <x:v>-1</x:v>
      </x:c>
      <x:c r="K15" s="69" t="n">
        <x:f>IF(J15&lt;0,0,E15*J15)</x:f>
        <x:v>0</x:v>
      </x:c>
      <x:c r="L15" s="69" t="n">
        <x:f>IF(J15&lt;0,0,E15)</x:f>
        <x:v>0</x:v>
      </x:c>
      <x:c r="M15" s="70" t="str"/>
      <x:c r="N15" s="70"/>
      <x:c r="O15" s="69" t="str">
        <x:v>WCAG 1.3.3、1.4.1</x:v>
      </x:c>
    </x:row>
    <x:row r="16" ht="54" customHeight="1">
      <x:c r="A16" s="69" t="str">
        <x:v>CHO-03</x:v>
      </x:c>
      <x:c r="B16" s="69" t="str">
        <x:v>選択と内容</x:v>
      </x:c>
      <x:c r="C16" s="69" t="str">
        <x:v>表示を調整する</x:v>
      </x:c>
      <x:c r="D16" s="69" t="str">
        <x:v>文字拡大と再配置後も、選択、価格、確定操作を失わない。</x:v>
      </x:c>
      <x:c r="E16" s="69" t="n">
        <x:v>4</x:v>
      </x:c>
      <x:c r="F16" s="69" t="str">
        <x:v>いいえ</x:v>
      </x:c>
      <x:c r="G16" s="69" t="str">
        <x:v>二百パーセント拡大と再配置試験</x:v>
      </x:c>
      <x:c r="H16" s="69" t="str">
        <x:v>表示画面と作業完了記録</x:v>
      </x:c>
      <x:c r="I16" s="70" t="str">
        <x:v>未試験</x:v>
      </x:c>
      <x:c r="J16" s="69" t="n">
        <x:f>IF(I16="合格",1,IF(I16="一部合格",0.5,IF(I16="不合格",0,IF(I16="対象外",-2,-1))))</x:f>
        <x:v>-1</x:v>
      </x:c>
      <x:c r="K16" s="69" t="n">
        <x:f>IF(J16&lt;0,0,E16*J16)</x:f>
        <x:v>0</x:v>
      </x:c>
      <x:c r="L16" s="69" t="n">
        <x:f>IF(J16&lt;0,0,E16)</x:f>
        <x:v>0</x:v>
      </x:c>
      <x:c r="M16" s="70" t="str"/>
      <x:c r="N16" s="70"/>
      <x:c r="O16" s="69" t="str">
        <x:v>WCAG 1.4.4、1.4.10</x:v>
      </x:c>
    </x:row>
    <x:row r="17" ht="54" customHeight="1">
      <x:c r="A17" s="69" t="str">
        <x:v>CHO-04</x:v>
      </x:c>
      <x:c r="B17" s="69" t="str">
        <x:v>選択と内容</x:v>
      </x:c>
      <x:c r="C17" s="69" t="str">
        <x:v>代替案を求める</x:v>
      </x:c>
      <x:c r="D17" s="69" t="str">
        <x:v>品物、サイズ、体験が利用できない場合に実用的な代替案を選べる。</x:v>
      </x:c>
      <x:c r="E17" s="69" t="n">
        <x:v>5</x:v>
      </x:c>
      <x:c r="F17" s="69" t="str">
        <x:v>はい</x:v>
      </x:c>
      <x:c r="G17" s="69" t="str">
        <x:v>配慮経路試験</x:v>
      </x:c>
      <x:c r="H17" s="69" t="str">
        <x:v>代替依頼と提供結果</x:v>
      </x:c>
      <x:c r="I17" s="70" t="str">
        <x:v>未試験</x:v>
      </x:c>
      <x:c r="J17" s="69" t="n">
        <x:f>IF(I17="合格",1,IF(I17="一部合格",0.5,IF(I17="不合格",0,IF(I17="対象外",-2,-1))))</x:f>
        <x:v>-1</x:v>
      </x:c>
      <x:c r="K17" s="69" t="n">
        <x:f>IF(J17&lt;0,0,E17*J17)</x:f>
        <x:v>0</x:v>
      </x:c>
      <x:c r="L17" s="69" t="n">
        <x:f>IF(J17&lt;0,0,E17)</x:f>
        <x:v>0</x:v>
      </x:c>
      <x:c r="M17" s="70" t="str"/>
      <x:c r="N17" s="70"/>
      <x:c r="O17" s="69" t="str">
        <x:v>編集上の行程要件</x:v>
      </x:c>
    </x:row>
    <x:row r="18" ht="54" customHeight="1">
      <x:c r="A18" s="69" t="str">
        <x:v>ADR-01</x:v>
      </x:c>
      <x:c r="B18" s="69" t="str">
        <x:v>住所と配送</x:v>
      </x:c>
      <x:c r="C18" s="69" t="str">
        <x:v>住所を入力する</x:v>
      </x:c>
      <x:c r="D18" s="69" t="str">
        <x:v>住所欄には常時見えるラベル、形式説明、適切な自動補完がある。</x:v>
      </x:c>
      <x:c r="E18" s="69" t="n">
        <x:v>5</x:v>
      </x:c>
      <x:c r="F18" s="69" t="str">
        <x:v>はい</x:v>
      </x:c>
      <x:c r="G18" s="69" t="str">
        <x:v>キーボード、画面読み上げ、自動補完試験</x:v>
      </x:c>
      <x:c r="H18" s="69" t="str">
        <x:v>項目対応と完了証拠</x:v>
      </x:c>
      <x:c r="I18" s="70" t="str">
        <x:v>未試験</x:v>
      </x:c>
      <x:c r="J18" s="69" t="n">
        <x:f>IF(I18="合格",1,IF(I18="一部合格",0.5,IF(I18="不合格",0,IF(I18="対象外",-2,-1))))</x:f>
        <x:v>-1</x:v>
      </x:c>
      <x:c r="K18" s="69" t="n">
        <x:f>IF(J18&lt;0,0,E18*J18)</x:f>
        <x:v>0</x:v>
      </x:c>
      <x:c r="L18" s="69" t="n">
        <x:f>IF(J18&lt;0,0,E18)</x:f>
        <x:v>0</x:v>
      </x:c>
      <x:c r="M18" s="70" t="str"/>
      <x:c r="N18" s="70"/>
      <x:c r="O18" s="69" t="str">
        <x:v>WCAG 1.3.5、3.3.2；WAI フォーム指針</x:v>
      </x:c>
    </x:row>
    <x:row r="19" ht="54" customHeight="1">
      <x:c r="A19" s="69" t="str">
        <x:v>ADR-02</x:v>
      </x:c>
      <x:c r="B19" s="69" t="str">
        <x:v>住所と配送</x:v>
      </x:c>
      <x:c r="C19" s="69" t="str">
        <x:v>送信前に確認する</x:v>
      </x:c>
      <x:c r="D19" s="69" t="str">
        <x:v>最終送信前に配送情報を確認、修正、確定できる。</x:v>
      </x:c>
      <x:c r="E19" s="69" t="n">
        <x:v>4</x:v>
      </x:c>
      <x:c r="F19" s="69" t="str">
        <x:v>いいえ</x:v>
      </x:c>
      <x:c r="G19" s="69" t="str">
        <x:v>誤り防止試験</x:v>
      </x:c>
      <x:c r="H19" s="69" t="str">
        <x:v>確認画面と修正記録</x:v>
      </x:c>
      <x:c r="I19" s="70" t="str">
        <x:v>未試験</x:v>
      </x:c>
      <x:c r="J19" s="69" t="n">
        <x:f>IF(I19="合格",1,IF(I19="一部合格",0.5,IF(I19="不合格",0,IF(I19="対象外",-2,-1))))</x:f>
        <x:v>-1</x:v>
      </x:c>
      <x:c r="K19" s="69" t="n">
        <x:f>IF(J19&lt;0,0,E19*J19)</x:f>
        <x:v>0</x:v>
      </x:c>
      <x:c r="L19" s="69" t="n">
        <x:f>IF(J19&lt;0,0,E19)</x:f>
        <x:v>0</x:v>
      </x:c>
      <x:c r="M19" s="70" t="str"/>
      <x:c r="N19" s="70"/>
      <x:c r="O19" s="69" t="str">
        <x:v>WCAG 3.3.4、3.3.6</x:v>
      </x:c>
    </x:row>
    <x:row r="20" ht="54" customHeight="1">
      <x:c r="A20" s="69" t="str">
        <x:v>ADR-03</x:v>
      </x:c>
      <x:c r="B20" s="69" t="str">
        <x:v>住所と配送</x:v>
      </x:c>
      <x:c r="C20" s="69" t="str">
        <x:v>配送を追跡する</x:v>
      </x:c>
      <x:c r="D20" s="69" t="str">
        <x:v>状態通知を支援技術で取得でき、色だけに依存しない。</x:v>
      </x:c>
      <x:c r="E20" s="69" t="n">
        <x:v>4</x:v>
      </x:c>
      <x:c r="F20" s="69" t="str">
        <x:v>いいえ</x:v>
      </x:c>
      <x:c r="G20" s="69" t="str">
        <x:v>状態と通知試験</x:v>
      </x:c>
      <x:c r="H20" s="69" t="str">
        <x:v>状態通知と連絡手段の見本</x:v>
      </x:c>
      <x:c r="I20" s="70" t="str">
        <x:v>未試験</x:v>
      </x:c>
      <x:c r="J20" s="69" t="n">
        <x:f>IF(I20="合格",1,IF(I20="一部合格",0.5,IF(I20="不合格",0,IF(I20="対象外",-2,-1))))</x:f>
        <x:v>-1</x:v>
      </x:c>
      <x:c r="K20" s="69" t="n">
        <x:f>IF(J20&lt;0,0,E20*J20)</x:f>
        <x:v>0</x:v>
      </x:c>
      <x:c r="L20" s="69" t="n">
        <x:f>IF(J20&lt;0,0,E20)</x:f>
        <x:v>0</x:v>
      </x:c>
      <x:c r="M20" s="70" t="str"/>
      <x:c r="N20" s="70"/>
      <x:c r="O20" s="69" t="str">
        <x:v>WCAG 1.4.1、4.1.3</x:v>
      </x:c>
    </x:row>
    <x:row r="21" ht="54" customHeight="1">
      <x:c r="A21" s="69" t="str">
        <x:v>ADR-04</x:v>
      </x:c>
      <x:c r="B21" s="69" t="str">
        <x:v>住所と配送</x:v>
      </x:c>
      <x:c r="C21" s="69" t="str">
        <x:v>配送例外に対応する</x:v>
      </x:c>
      <x:c r="D21" s="69" t="str">
        <x:v>再配達、受取、署名、安全な置き場所の利用可能な代替を文書化し試験する。</x:v>
      </x:c>
      <x:c r="E21" s="69" t="n">
        <x:v>5</x:v>
      </x:c>
      <x:c r="F21" s="69" t="str">
        <x:v>はい</x:v>
      </x:c>
      <x:c r="G21" s="69" t="str">
        <x:v>配送例外の演習</x:v>
      </x:c>
      <x:c r="H21" s="69" t="str">
        <x:v>手順書、試験例、解決結果</x:v>
      </x:c>
      <x:c r="I21" s="70" t="str">
        <x:v>未試験</x:v>
      </x:c>
      <x:c r="J21" s="69" t="n">
        <x:f>IF(I21="合格",1,IF(I21="一部合格",0.5,IF(I21="不合格",0,IF(I21="対象外",-2,-1))))</x:f>
        <x:v>-1</x:v>
      </x:c>
      <x:c r="K21" s="69" t="n">
        <x:f>IF(J21&lt;0,0,E21*J21)</x:f>
        <x:v>0</x:v>
      </x:c>
      <x:c r="L21" s="69" t="n">
        <x:f>IF(J21&lt;0,0,E21)</x:f>
        <x:v>0</x:v>
      </x:c>
      <x:c r="M21" s="70" t="str"/>
      <x:c r="N21" s="70"/>
      <x:c r="O21" s="69" t="str">
        <x:v>運用上の合理的配慮の推奨</x:v>
      </x:c>
    </x:row>
    <x:row r="22" ht="54" customHeight="1">
      <x:c r="A22" s="69" t="str">
        <x:v>SUP-01</x:v>
      </x:c>
      <x:c r="B22" s="69" t="str">
        <x:v>支援と復旧</x:v>
      </x:c>
      <x:c r="C22" s="69" t="str">
        <x:v>支援を見つける</x:v>
      </x:c>
      <x:c r="D22" s="69" t="str">
        <x:v>支援入口の位置が一貫し、利用可能な文字連絡手段が一つ以上ある。</x:v>
      </x:c>
      <x:c r="E22" s="69" t="n">
        <x:v>5</x:v>
      </x:c>
      <x:c r="F22" s="69" t="str">
        <x:v>はい</x:v>
      </x:c>
      <x:c r="G22" s="69" t="str">
        <x:v>画面間と連絡手段の試験</x:v>
      </x:c>
      <x:c r="H22" s="69" t="str">
        <x:v>入口位置と連絡成功記録</x:v>
      </x:c>
      <x:c r="I22" s="70" t="str">
        <x:v>未試験</x:v>
      </x:c>
      <x:c r="J22" s="69" t="n">
        <x:f>IF(I22="合格",1,IF(I22="一部合格",0.5,IF(I22="不合格",0,IF(I22="対象外",-2,-1))))</x:f>
        <x:v>-1</x:v>
      </x:c>
      <x:c r="K22" s="69" t="n">
        <x:f>IF(J22&lt;0,0,E22*J22)</x:f>
        <x:v>0</x:v>
      </x:c>
      <x:c r="L22" s="69" t="n">
        <x:f>IF(J22&lt;0,0,E22)</x:f>
        <x:v>0</x:v>
      </x:c>
      <x:c r="M22" s="70" t="str"/>
      <x:c r="N22" s="70"/>
      <x:c r="O22" s="69" t="str">
        <x:v>WCAG 3.2.6；運用要件</x:v>
      </x:c>
    </x:row>
    <x:row r="23" ht="54" customHeight="1">
      <x:c r="A23" s="69" t="str">
        <x:v>SUP-02</x:v>
      </x:c>
      <x:c r="B23" s="69" t="str">
        <x:v>支援と復旧</x:v>
      </x:c>
      <x:c r="C23" s="69" t="str">
        <x:v>必要な配慮を伝える</x:v>
      </x:c>
      <x:c r="D23" s="69" t="str">
        <x:v>同意を得て、配慮に必要な最小限の情報だけを記録する。</x:v>
      </x:c>
      <x:c r="E23" s="69" t="n">
        <x:v>5</x:v>
      </x:c>
      <x:c r="F23" s="69" t="str">
        <x:v>はい</x:v>
      </x:c>
      <x:c r="G23" s="69" t="str">
        <x:v>支援担当演習と個人情報確認</x:v>
      </x:c>
      <x:c r="H23" s="69" t="str">
        <x:v>応対文、同意文、保存規則</x:v>
      </x:c>
      <x:c r="I23" s="70" t="str">
        <x:v>未試験</x:v>
      </x:c>
      <x:c r="J23" s="69" t="n">
        <x:f>IF(I23="合格",1,IF(I23="一部合格",0.5,IF(I23="不合格",0,IF(I23="対象外",-2,-1))))</x:f>
        <x:v>-1</x:v>
      </x:c>
      <x:c r="K23" s="69" t="n">
        <x:f>IF(J23&lt;0,0,E23*J23)</x:f>
        <x:v>0</x:v>
      </x:c>
      <x:c r="L23" s="69" t="n">
        <x:f>IF(J23&lt;0,0,E23)</x:f>
        <x:v>0</x:v>
      </x:c>
      <x:c r="M23" s="70" t="str"/>
      <x:c r="N23" s="70"/>
      <x:c r="O23" s="69" t="str">
        <x:v>編集上の個人情報・配慮要件</x:v>
      </x:c>
    </x:row>
    <x:row r="24" ht="54" customHeight="1">
      <x:c r="A24" s="69" t="str">
        <x:v>SUP-03</x:v>
      </x:c>
      <x:c r="B24" s="69" t="str">
        <x:v>支援と復旧</x:v>
      </x:c>
      <x:c r="C24" s="69" t="str">
        <x:v>失敗から復旧する</x:v>
      </x:c>
      <x:c r="D24" s="69" t="str">
        <x:v>招待、選択、配送の進捗を最初からやり直さずに復元できる。</x:v>
      </x:c>
      <x:c r="E24" s="69" t="n">
        <x:v>4</x:v>
      </x:c>
      <x:c r="F24" s="69" t="str">
        <x:v>いいえ</x:v>
      </x:c>
      <x:c r="G24" s="69" t="str">
        <x:v>復旧演習</x:v>
      </x:c>
      <x:c r="H24" s="69" t="str">
        <x:v>案件の時系列と復元状態</x:v>
      </x:c>
      <x:c r="I24" s="70" t="str">
        <x:v>未試験</x:v>
      </x:c>
      <x:c r="J24" s="69" t="n">
        <x:f>IF(I24="合格",1,IF(I24="一部合格",0.5,IF(I24="不合格",0,IF(I24="対象外",-2,-1))))</x:f>
        <x:v>-1</x:v>
      </x:c>
      <x:c r="K24" s="69" t="n">
        <x:f>IF(J24&lt;0,0,E24*J24)</x:f>
        <x:v>0</x:v>
      </x:c>
      <x:c r="L24" s="69" t="n">
        <x:f>IF(J24&lt;0,0,E24)</x:f>
        <x:v>0</x:v>
      </x:c>
      <x:c r="M24" s="70" t="str"/>
      <x:c r="N24" s="70"/>
      <x:c r="O24" s="69" t="str">
        <x:v>WCAG 3.3.7；運用要件</x:v>
      </x:c>
    </x:row>
    <x:row r="25" ht="54" customHeight="1">
      <x:c r="A25" s="69" t="str">
        <x:v>SUP-04</x:v>
      </x:c>
      <x:c r="B25" s="69" t="str">
        <x:v>支援と復旧</x:v>
      </x:c>
      <x:c r="C25" s="69" t="str">
        <x:v>安全に引き上げる</x:v>
      </x:c>
      <x:c r="D25" s="69" t="str">
        <x:v>未解決障壁に責任者、応答目標、受取人への更新頻度がある。</x:v>
      </x:c>
      <x:c r="E25" s="69" t="n">
        <x:v>4</x:v>
      </x:c>
      <x:c r="F25" s="69" t="str">
        <x:v>いいえ</x:v>
      </x:c>
      <x:c r="G25" s="69" t="str">
        <x:v>引上げ演習</x:v>
      </x:c>
      <x:c r="H25" s="69" t="str">
        <x:v>責任者、応答目標、連絡記録</x:v>
      </x:c>
      <x:c r="I25" s="70" t="str">
        <x:v>未試験</x:v>
      </x:c>
      <x:c r="J25" s="69" t="n">
        <x:f>IF(I25="合格",1,IF(I25="一部合格",0.5,IF(I25="不合格",0,IF(I25="対象外",-2,-1))))</x:f>
        <x:v>-1</x:v>
      </x:c>
      <x:c r="K25" s="69" t="n">
        <x:f>IF(J25&lt;0,0,E25*J25)</x:f>
        <x:v>0</x:v>
      </x:c>
      <x:c r="L25" s="69" t="n">
        <x:f>IF(J25&lt;0,0,E25)</x:f>
        <x:v>0</x:v>
      </x:c>
      <x:c r="M25" s="70" t="str"/>
      <x:c r="N25" s="70"/>
      <x:c r="O25" s="69" t="str">
        <x:v>運用統制の推奨</x:v>
      </x:c>
    </x:row>
    <x:row r="26" ht="54" customHeight="1">
      <x:c r="A26" s="69" t="str">
        <x:v>GOV-01</x:v>
      </x:c>
      <x:c r="B26" s="69" t="str">
        <x:v>統制と証拠</x:v>
      </x:c>
      <x:c r="C26" s="69" t="str">
        <x:v>受入条件を定める</x:v>
      </x:c>
      <x:c r="D26" s="69" t="str">
        <x:v>調達は選定前に作業基準と必要証拠を定める。</x:v>
      </x:c>
      <x:c r="E26" s="69" t="n">
        <x:v>5</x:v>
      </x:c>
      <x:c r="F26" s="69" t="str">
        <x:v>はい</x:v>
      </x:c>
      <x:c r="G26" s="69" t="str">
        <x:v>要件追跡確認</x:v>
      </x:c>
      <x:c r="H26" s="69" t="str">
        <x:v>承認済み要件と追跡表</x:v>
      </x:c>
      <x:c r="I26" s="70" t="str">
        <x:v>未試験</x:v>
      </x:c>
      <x:c r="J26" s="69" t="n">
        <x:f>IF(I26="合格",1,IF(I26="一部合格",0.5,IF(I26="不合格",0,IF(I26="対象外",-2,-1))))</x:f>
        <x:v>-1</x:v>
      </x:c>
      <x:c r="K26" s="69" t="n">
        <x:f>IF(J26&lt;0,0,E26*J26)</x:f>
        <x:v>0</x:v>
      </x:c>
      <x:c r="L26" s="69" t="n">
        <x:f>IF(J26&lt;0,0,E26)</x:f>
        <x:v>0</x:v>
      </x:c>
      <x:c r="M26" s="70" t="str"/>
      <x:c r="N26" s="70"/>
      <x:c r="O26" s="69" t="str">
        <x:v>Section 508 の調達文脈；編集上の要件</x:v>
      </x:c>
    </x:row>
    <x:row r="27" ht="54" customHeight="1">
      <x:c r="A27" s="69" t="str">
        <x:v>GOV-02</x:v>
      </x:c>
      <x:c r="B27" s="69" t="str">
        <x:v>統制と証拠</x:v>
      </x:c>
      <x:c r="C27" s="69" t="str">
        <x:v>供給者の証拠を評価する</x:v>
      </x:c>
      <x:c r="D27" s="69" t="str">
        <x:v>製品範囲、版、試験日、方法、既知の制限に照らして主張を確認する。</x:v>
      </x:c>
      <x:c r="E27" s="69" t="n">
        <x:v>5</x:v>
      </x:c>
      <x:c r="F27" s="69" t="str">
        <x:v>はい</x:v>
      </x:c>
      <x:c r="G27" s="69" t="str">
        <x:v>証拠品質確認</x:v>
      </x:c>
      <x:c r="H27" s="69" t="str">
        <x:v>適合報告書相当と課題記録</x:v>
      </x:c>
      <x:c r="I27" s="70" t="str">
        <x:v>未試験</x:v>
      </x:c>
      <x:c r="J27" s="69" t="n">
        <x:f>IF(I27="合格",1,IF(I27="一部合格",0.5,IF(I27="不合格",0,IF(I27="対象外",-2,-1))))</x:f>
        <x:v>-1</x:v>
      </x:c>
      <x:c r="K27" s="69" t="n">
        <x:f>IF(J27&lt;0,0,E27*J27)</x:f>
        <x:v>0</x:v>
      </x:c>
      <x:c r="L27" s="69" t="n">
        <x:f>IF(J27&lt;0,0,E27)</x:f>
        <x:v>0</x:v>
      </x:c>
      <x:c r="M27" s="70" t="str"/>
      <x:c r="N27" s="70"/>
      <x:c r="O27" s="69" t="str">
        <x:v>Section508.gov の報告指針</x:v>
      </x:c>
    </x:row>
    <x:row r="28" ht="54" customHeight="1">
      <x:c r="A28" s="69" t="str">
        <x:v>GOV-03</x:v>
      </x:c>
      <x:c r="B28" s="69" t="str">
        <x:v>統制と証拠</x:v>
      </x:c>
      <x:c r="C28" s="69" t="str">
        <x:v>障害のある利用者を含める</x:v>
      </x:c>
      <x:c r="D28" s="69" t="str">
        <x:v>関連する支援技術の利用者を人による評価に含め、適切に謝礼を払う。</x:v>
      </x:c>
      <x:c r="E28" s="69" t="n">
        <x:v>4</x:v>
      </x:c>
      <x:c r="F28" s="69" t="str">
        <x:v>いいえ</x:v>
      </x:c>
      <x:c r="G28" s="69" t="str">
        <x:v>調査計画確認</x:v>
      </x:c>
      <x:c r="H28" s="69" t="str">
        <x:v>参加計画、同意、結果</x:v>
      </x:c>
      <x:c r="I28" s="70" t="str">
        <x:v>未試験</x:v>
      </x:c>
      <x:c r="J28" s="69" t="n">
        <x:f>IF(I28="合格",1,IF(I28="一部合格",0.5,IF(I28="不合格",0,IF(I28="対象外",-2,-1))))</x:f>
        <x:v>-1</x:v>
      </x:c>
      <x:c r="K28" s="69" t="n">
        <x:f>IF(J28&lt;0,0,E28*J28)</x:f>
        <x:v>0</x:v>
      </x:c>
      <x:c r="L28" s="69" t="n">
        <x:f>IF(J28&lt;0,0,E28)</x:f>
        <x:v>0</x:v>
      </x:c>
      <x:c r="M28" s="70" t="str"/>
      <x:c r="N28" s="70"/>
      <x:c r="O28" s="69" t="str">
        <x:v>WCAG 評価原則；編集上の推奨</x:v>
      </x:c>
    </x:row>
    <x:row r="29" ht="54" customHeight="1">
      <x:c r="A29" s="71" t="str">
        <x:v>GOV-04</x:v>
      </x:c>
      <x:c r="B29" s="71" t="str">
        <x:v>統制と証拠</x:v>
      </x:c>
      <x:c r="C29" s="71" t="str">
        <x:v>変更後に再試験する</x:v>
      </x:c>
      <x:c r="D29" s="71" t="str">
        <x:v>招待、カタログ、フォーム、配送会社、支援の重要変更で回帰試験を行う。</x:v>
      </x:c>
      <x:c r="E29" s="71" t="n">
        <x:v>4</x:v>
      </x:c>
      <x:c r="F29" s="71" t="str">
        <x:v>いいえ</x:v>
      </x:c>
      <x:c r="G29" s="71" t="str">
        <x:v>変更統制監査</x:v>
      </x:c>
      <x:c r="H29" s="71" t="str">
        <x:v>公開記録と回帰証拠</x:v>
      </x:c>
      <x:c r="I29" s="72" t="str">
        <x:v>未試験</x:v>
      </x:c>
      <x:c r="J29" s="71" t="n">
        <x:f>IF(I29="合格",1,IF(I29="一部合格",0.5,IF(I29="不合格",0,IF(I29="対象外",-2,-1))))</x:f>
        <x:v>-1</x:v>
      </x:c>
      <x:c r="K29" s="71" t="n">
        <x:f>IF(J29&lt;0,0,E29*J29)</x:f>
        <x:v>0</x:v>
      </x:c>
      <x:c r="L29" s="71" t="n">
        <x:f>IF(J29&lt;0,0,E29)</x:f>
        <x:v>0</x:v>
      </x:c>
      <x:c r="M29" s="72" t="str"/>
      <x:c r="N29" s="72"/>
      <x:c r="O29" s="71" t="str">
        <x:v>運用統制の推奨</x:v>
      </x:c>
    </x:row>
  </x:sheetData>
  <x:mergeCells>
    <x:mergeCell ref="A2:O2"/>
    <x:mergeCell ref="A3:O3"/>
  </x:mergeCells>
  <x:dataValidations count="1">
    <x:dataValidation type="list" sqref="I6:I29">
      <x:formula1>"未試験,合格,一部合格,不合格,対象外"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84dac3baa848a4"/>
  </x:tableParts>
</x:worksheet>
</file>

<file path=xl/worksheets/sheet3.xml><?xml version="1.0" encoding="utf-8"?>
<x:worksheet xmlns:x="http://schemas.openxmlformats.org/spreadsheetml/2006/main">
  <x:sheetPr>
    <x:tabColor rgb="FF2A6F9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16" hidden="0" customWidth="1"/>
    <x:col min="5" max="5" width="14" hidden="0" customWidth="1"/>
    <x:col min="6" max="6" width="24" hidden="0" customWidth="1"/>
    <x:col min="7" max="7" width="18" hidden="0" customWidth="1"/>
    <x:col min="8" max="8" width="34" hidden="0" customWidth="1"/>
  </x:cols>
  <x:sheetData>
    <x:row r="2">
      <x:c r="A2" s="31" t="str">
        <x:v>試験計画</x:v>
      </x:c>
      <x:c r="B2" s="32"/>
      <x:c r="C2" s="32"/>
      <x:c r="D2" s="32"/>
      <x:c r="E2" s="32"/>
      <x:c r="F2" s="32"/>
      <x:c r="G2" s="32"/>
      <x:c r="H2" s="32"/>
    </x:row>
    <x:row r="3">
      <x:c r="A3" s="32"/>
      <x:c r="B3" s="32"/>
      <x:c r="C3" s="32"/>
      <x:c r="D3" s="32"/>
      <x:c r="E3" s="32"/>
      <x:c r="F3" s="32"/>
      <x:c r="G3" s="32"/>
      <x:c r="H3" s="32"/>
    </x:row>
    <x:row r="4">
      <x:c r="A4" s="32"/>
      <x:c r="B4" s="32"/>
      <x:c r="C4" s="32"/>
      <x:c r="D4" s="32"/>
      <x:c r="E4" s="32"/>
      <x:c r="F4" s="32"/>
      <x:c r="G4" s="32"/>
      <x:c r="H4" s="32"/>
    </x:row>
    <x:row r="5">
      <x:c r="A5" s="47" t="str">
        <x:v>基準番号</x:v>
      </x:c>
      <x:c r="B5" s="48" t="str">
        <x:v>証拠種別</x:v>
      </x:c>
      <x:c r="C5" s="48" t="str">
        <x:v>証拠のURLまたはファイル番号</x:v>
      </x:c>
      <x:c r="D5" s="48" t="str">
        <x:v>試験担当</x:v>
      </x:c>
      <x:c r="E5" s="48" t="str">
        <x:v>試験日</x:v>
      </x:c>
      <x:c r="F5" s="48" t="str">
        <x:v>支援技術／端末</x:v>
      </x:c>
      <x:c r="G5" s="48" t="str">
        <x:v>結果</x:v>
      </x:c>
      <x:c r="H5" s="49" t="str">
        <x:v>備考</x:v>
      </x:c>
    </x:row>
    <x:row r="6">
      <x:c r="A6" s="77" t="str"/>
      <x:c r="B6" s="77" t="str"/>
      <x:c r="C6" s="77" t="str"/>
      <x:c r="D6" s="77" t="str"/>
      <x:c r="E6" s="78" t="str"/>
      <x:c r="F6" s="77" t="str"/>
      <x:c r="G6" s="77" t="str"/>
      <x:c r="H6" s="77" t="str"/>
    </x:row>
    <x:row r="7">
      <x:c r="A7" s="77" t="str"/>
      <x:c r="B7" s="77" t="str"/>
      <x:c r="C7" s="77" t="str"/>
      <x:c r="D7" s="77" t="str"/>
      <x:c r="E7" s="78" t="str"/>
      <x:c r="F7" s="77" t="str"/>
      <x:c r="G7" s="77" t="str"/>
      <x:c r="H7" s="77" t="str"/>
    </x:row>
    <x:row r="8">
      <x:c r="A8" s="77" t="str"/>
      <x:c r="B8" s="77" t="str"/>
      <x:c r="C8" s="77" t="str"/>
      <x:c r="D8" s="77" t="str"/>
      <x:c r="E8" s="78" t="str"/>
      <x:c r="F8" s="77" t="str"/>
      <x:c r="G8" s="77" t="str"/>
      <x:c r="H8" s="77" t="str"/>
    </x:row>
    <x:row r="9">
      <x:c r="A9" s="77" t="str"/>
      <x:c r="B9" s="77" t="str"/>
      <x:c r="C9" s="77" t="str"/>
      <x:c r="D9" s="77" t="str"/>
      <x:c r="E9" s="78" t="str"/>
      <x:c r="F9" s="77" t="str"/>
      <x:c r="G9" s="77" t="str"/>
      <x:c r="H9" s="77" t="str"/>
    </x:row>
    <x:row r="10">
      <x:c r="A10" s="77" t="str"/>
      <x:c r="B10" s="77" t="str"/>
      <x:c r="C10" s="77" t="str"/>
      <x:c r="D10" s="77" t="str"/>
      <x:c r="E10" s="78" t="str"/>
      <x:c r="F10" s="77" t="str"/>
      <x:c r="G10" s="77" t="str"/>
      <x:c r="H10" s="77" t="str"/>
    </x:row>
    <x:row r="11">
      <x:c r="A11" s="77" t="str"/>
      <x:c r="B11" s="77" t="str"/>
      <x:c r="C11" s="77" t="str"/>
      <x:c r="D11" s="77" t="str"/>
      <x:c r="E11" s="78" t="str"/>
      <x:c r="F11" s="77" t="str"/>
      <x:c r="G11" s="77" t="str"/>
      <x:c r="H11" s="77" t="str"/>
    </x:row>
    <x:row r="12">
      <x:c r="A12" s="77" t="str"/>
      <x:c r="B12" s="77" t="str"/>
      <x:c r="C12" s="77" t="str"/>
      <x:c r="D12" s="77" t="str"/>
      <x:c r="E12" s="78" t="str"/>
      <x:c r="F12" s="77" t="str"/>
      <x:c r="G12" s="77" t="str"/>
      <x:c r="H12" s="77" t="str"/>
    </x:row>
    <x:row r="13">
      <x:c r="A13" s="77" t="str"/>
      <x:c r="B13" s="77" t="str"/>
      <x:c r="C13" s="77" t="str"/>
      <x:c r="D13" s="77" t="str"/>
      <x:c r="E13" s="78" t="str"/>
      <x:c r="F13" s="77" t="str"/>
      <x:c r="G13" s="77" t="str"/>
      <x:c r="H13" s="77" t="str"/>
    </x:row>
    <x:row r="14">
      <x:c r="A14" s="77" t="str"/>
      <x:c r="B14" s="77" t="str"/>
      <x:c r="C14" s="77" t="str"/>
      <x:c r="D14" s="77" t="str"/>
      <x:c r="E14" s="78" t="str"/>
      <x:c r="F14" s="77" t="str"/>
      <x:c r="G14" s="77" t="str"/>
      <x:c r="H14" s="77" t="str"/>
    </x:row>
    <x:row r="15">
      <x:c r="A15" s="77" t="str"/>
      <x:c r="B15" s="77" t="str"/>
      <x:c r="C15" s="77" t="str"/>
      <x:c r="D15" s="77" t="str"/>
      <x:c r="E15" s="78" t="str"/>
      <x:c r="F15" s="77" t="str"/>
      <x:c r="G15" s="77" t="str"/>
      <x:c r="H15" s="77" t="str"/>
    </x:row>
    <x:row r="16">
      <x:c r="A16" s="77" t="str"/>
      <x:c r="B16" s="77" t="str"/>
      <x:c r="C16" s="77" t="str"/>
      <x:c r="D16" s="77" t="str"/>
      <x:c r="E16" s="78" t="str"/>
      <x:c r="F16" s="77" t="str"/>
      <x:c r="G16" s="77" t="str"/>
      <x:c r="H16" s="77" t="str"/>
    </x:row>
    <x:row r="17">
      <x:c r="A17" s="77" t="str"/>
      <x:c r="B17" s="77" t="str"/>
      <x:c r="C17" s="77" t="str"/>
      <x:c r="D17" s="77" t="str"/>
      <x:c r="E17" s="78" t="str"/>
      <x:c r="F17" s="77" t="str"/>
      <x:c r="G17" s="77" t="str"/>
      <x:c r="H17" s="77" t="str"/>
    </x:row>
    <x:row r="18">
      <x:c r="A18" s="77" t="str"/>
      <x:c r="B18" s="77" t="str"/>
      <x:c r="C18" s="77" t="str"/>
      <x:c r="D18" s="77" t="str"/>
      <x:c r="E18" s="78" t="str"/>
      <x:c r="F18" s="77" t="str"/>
      <x:c r="G18" s="77" t="str"/>
      <x:c r="H18" s="77" t="str"/>
    </x:row>
    <x:row r="19">
      <x:c r="A19" s="77" t="str"/>
      <x:c r="B19" s="77" t="str"/>
      <x:c r="C19" s="77" t="str"/>
      <x:c r="D19" s="77" t="str"/>
      <x:c r="E19" s="78" t="str"/>
      <x:c r="F19" s="77" t="str"/>
      <x:c r="G19" s="77" t="str"/>
      <x:c r="H19" s="77" t="str"/>
    </x:row>
    <x:row r="20">
      <x:c r="A20" s="77" t="str"/>
      <x:c r="B20" s="77" t="str"/>
      <x:c r="C20" s="77" t="str"/>
      <x:c r="D20" s="77" t="str"/>
      <x:c r="E20" s="78" t="str"/>
      <x:c r="F20" s="77" t="str"/>
      <x:c r="G20" s="77" t="str"/>
      <x:c r="H20" s="77" t="str"/>
    </x:row>
    <x:row r="21">
      <x:c r="A21" s="77" t="str"/>
      <x:c r="B21" s="77" t="str"/>
      <x:c r="C21" s="77" t="str"/>
      <x:c r="D21" s="77" t="str"/>
      <x:c r="E21" s="78" t="str"/>
      <x:c r="F21" s="77" t="str"/>
      <x:c r="G21" s="77" t="str"/>
      <x:c r="H21" s="77" t="str"/>
    </x:row>
    <x:row r="22">
      <x:c r="A22" s="77" t="str"/>
      <x:c r="B22" s="77" t="str"/>
      <x:c r="C22" s="77" t="str"/>
      <x:c r="D22" s="77" t="str"/>
      <x:c r="E22" s="78" t="str"/>
      <x:c r="F22" s="77" t="str"/>
      <x:c r="G22" s="77" t="str"/>
      <x:c r="H22" s="77" t="str"/>
    </x:row>
    <x:row r="23">
      <x:c r="A23" s="77" t="str"/>
      <x:c r="B23" s="77" t="str"/>
      <x:c r="C23" s="77" t="str"/>
      <x:c r="D23" s="77" t="str"/>
      <x:c r="E23" s="78" t="str"/>
      <x:c r="F23" s="77" t="str"/>
      <x:c r="G23" s="77" t="str"/>
      <x:c r="H23" s="77" t="str"/>
    </x:row>
    <x:row r="24">
      <x:c r="A24" s="77" t="str"/>
      <x:c r="B24" s="77" t="str"/>
      <x:c r="C24" s="77" t="str"/>
      <x:c r="D24" s="77" t="str"/>
      <x:c r="E24" s="78" t="str"/>
      <x:c r="F24" s="77" t="str"/>
      <x:c r="G24" s="77" t="str"/>
      <x:c r="H24" s="77" t="str"/>
    </x:row>
    <x:row r="25">
      <x:c r="A25" s="77" t="str"/>
      <x:c r="B25" s="77" t="str"/>
      <x:c r="C25" s="77" t="str"/>
      <x:c r="D25" s="77" t="str"/>
      <x:c r="E25" s="78" t="str"/>
      <x:c r="F25" s="77" t="str"/>
      <x:c r="G25" s="77" t="str"/>
      <x:c r="H25" s="77" t="str"/>
    </x:row>
    <x:row r="26">
      <x:c r="A26" s="77" t="str"/>
      <x:c r="B26" s="77" t="str"/>
      <x:c r="C26" s="77" t="str"/>
      <x:c r="D26" s="77" t="str"/>
      <x:c r="E26" s="78" t="str"/>
      <x:c r="F26" s="77" t="str"/>
      <x:c r="G26" s="77" t="str"/>
      <x:c r="H26" s="77" t="str"/>
    </x:row>
    <x:row r="27">
      <x:c r="A27" s="77" t="str"/>
      <x:c r="B27" s="77" t="str"/>
      <x:c r="C27" s="77" t="str"/>
      <x:c r="D27" s="77" t="str"/>
      <x:c r="E27" s="78" t="str"/>
      <x:c r="F27" s="77" t="str"/>
      <x:c r="G27" s="77" t="str"/>
      <x:c r="H27" s="77" t="str"/>
    </x:row>
    <x:row r="28">
      <x:c r="A28" s="77" t="str"/>
      <x:c r="B28" s="77" t="str"/>
      <x:c r="C28" s="77" t="str"/>
      <x:c r="D28" s="77" t="str"/>
      <x:c r="E28" s="78" t="str"/>
      <x:c r="F28" s="77" t="str"/>
      <x:c r="G28" s="77" t="str"/>
      <x:c r="H28" s="77" t="str"/>
    </x:row>
    <x:row r="29">
      <x:c r="A29" s="77" t="str"/>
      <x:c r="B29" s="77" t="str"/>
      <x:c r="C29" s="77" t="str"/>
      <x:c r="D29" s="77" t="str"/>
      <x:c r="E29" s="78" t="str"/>
      <x:c r="F29" s="77" t="str"/>
      <x:c r="G29" s="77" t="str"/>
      <x:c r="H29" s="77" t="str"/>
    </x:row>
    <x:row r="30">
      <x:c r="A30" s="77" t="str"/>
      <x:c r="B30" s="77" t="str"/>
      <x:c r="C30" s="77" t="str"/>
      <x:c r="D30" s="77" t="str"/>
      <x:c r="E30" s="78" t="str"/>
      <x:c r="F30" s="77" t="str"/>
      <x:c r="G30" s="77" t="str"/>
      <x:c r="H30" s="77" t="str"/>
    </x:row>
    <x:row r="31">
      <x:c r="A31" s="77" t="str"/>
      <x:c r="B31" s="77" t="str"/>
      <x:c r="C31" s="77" t="str"/>
      <x:c r="D31" s="77" t="str"/>
      <x:c r="E31" s="78" t="str"/>
      <x:c r="F31" s="77" t="str"/>
      <x:c r="G31" s="77" t="str"/>
      <x:c r="H31" s="77" t="str"/>
    </x:row>
    <x:row r="32">
      <x:c r="A32" s="77" t="str"/>
      <x:c r="B32" s="77" t="str"/>
      <x:c r="C32" s="77" t="str"/>
      <x:c r="D32" s="77" t="str"/>
      <x:c r="E32" s="78" t="str"/>
      <x:c r="F32" s="77" t="str"/>
      <x:c r="G32" s="77" t="str"/>
      <x:c r="H32" s="77" t="str"/>
    </x:row>
    <x:row r="33">
      <x:c r="A33" s="77" t="str"/>
      <x:c r="B33" s="77" t="str"/>
      <x:c r="C33" s="77" t="str"/>
      <x:c r="D33" s="77" t="str"/>
      <x:c r="E33" s="78" t="str"/>
      <x:c r="F33" s="77" t="str"/>
      <x:c r="G33" s="77" t="str"/>
      <x:c r="H33" s="77" t="str"/>
    </x:row>
    <x:row r="34">
      <x:c r="A34" s="77" t="str"/>
      <x:c r="B34" s="77" t="str"/>
      <x:c r="C34" s="77" t="str"/>
      <x:c r="D34" s="77" t="str"/>
      <x:c r="E34" s="78" t="str"/>
      <x:c r="F34" s="77" t="str"/>
      <x:c r="G34" s="77" t="str"/>
      <x:c r="H34" s="77" t="str"/>
    </x:row>
    <x:row r="35">
      <x:c r="A35" s="77" t="str"/>
      <x:c r="B35" s="77" t="str"/>
      <x:c r="C35" s="77" t="str"/>
      <x:c r="D35" s="77" t="str"/>
      <x:c r="E35" s="78" t="str"/>
      <x:c r="F35" s="77" t="str"/>
      <x:c r="G35" s="77" t="str"/>
      <x:c r="H35" s="77" t="str"/>
    </x:row>
    <x:row r="36">
      <x:c r="A36" s="77" t="str"/>
      <x:c r="B36" s="77" t="str"/>
      <x:c r="C36" s="77" t="str"/>
      <x:c r="D36" s="77" t="str"/>
      <x:c r="E36" s="78" t="str"/>
      <x:c r="F36" s="77" t="str"/>
      <x:c r="G36" s="77" t="str"/>
      <x:c r="H36" s="77" t="str"/>
    </x:row>
    <x:row r="37">
      <x:c r="A37" s="77" t="str"/>
      <x:c r="B37" s="77" t="str"/>
      <x:c r="C37" s="77" t="str"/>
      <x:c r="D37" s="77" t="str"/>
      <x:c r="E37" s="78" t="str"/>
      <x:c r="F37" s="77" t="str"/>
      <x:c r="G37" s="77" t="str"/>
      <x:c r="H37" s="77" t="str"/>
    </x:row>
    <x:row r="38">
      <x:c r="A38" s="77" t="str"/>
      <x:c r="B38" s="77" t="str"/>
      <x:c r="C38" s="77" t="str"/>
      <x:c r="D38" s="77" t="str"/>
      <x:c r="E38" s="78" t="str"/>
      <x:c r="F38" s="77" t="str"/>
      <x:c r="G38" s="77" t="str"/>
      <x:c r="H38" s="77" t="str"/>
    </x:row>
    <x:row r="39">
      <x:c r="A39" s="77" t="str"/>
      <x:c r="B39" s="77" t="str"/>
      <x:c r="C39" s="77" t="str"/>
      <x:c r="D39" s="77" t="str"/>
      <x:c r="E39" s="78" t="str"/>
      <x:c r="F39" s="77" t="str"/>
      <x:c r="G39" s="77" t="str"/>
      <x:c r="H39" s="77" t="str"/>
    </x:row>
    <x:row r="40">
      <x:c r="A40" s="77" t="str"/>
      <x:c r="B40" s="77" t="str"/>
      <x:c r="C40" s="77" t="str"/>
      <x:c r="D40" s="77" t="str"/>
      <x:c r="E40" s="78" t="str"/>
      <x:c r="F40" s="77" t="str"/>
      <x:c r="G40" s="77" t="str"/>
      <x:c r="H40" s="77" t="str"/>
    </x:row>
    <x:row r="41">
      <x:c r="A41" s="77" t="str"/>
      <x:c r="B41" s="77" t="str"/>
      <x:c r="C41" s="77" t="str"/>
      <x:c r="D41" s="77" t="str"/>
      <x:c r="E41" s="78" t="str"/>
      <x:c r="F41" s="77" t="str"/>
      <x:c r="G41" s="77" t="str"/>
      <x:c r="H41" s="77" t="str"/>
    </x:row>
    <x:row r="42">
      <x:c r="A42" s="77" t="str"/>
      <x:c r="B42" s="77" t="str"/>
      <x:c r="C42" s="77" t="str"/>
      <x:c r="D42" s="77" t="str"/>
      <x:c r="E42" s="78" t="str"/>
      <x:c r="F42" s="77" t="str"/>
      <x:c r="G42" s="77" t="str"/>
      <x:c r="H42" s="77" t="str"/>
    </x:row>
    <x:row r="43">
      <x:c r="A43" s="77" t="str"/>
      <x:c r="B43" s="77" t="str"/>
      <x:c r="C43" s="77" t="str"/>
      <x:c r="D43" s="77" t="str"/>
      <x:c r="E43" s="78" t="str"/>
      <x:c r="F43" s="77" t="str"/>
      <x:c r="G43" s="77" t="str"/>
      <x:c r="H43" s="77" t="str"/>
    </x:row>
    <x:row r="44">
      <x:c r="A44" s="77" t="str"/>
      <x:c r="B44" s="77" t="str"/>
      <x:c r="C44" s="77" t="str"/>
      <x:c r="D44" s="77" t="str"/>
      <x:c r="E44" s="78" t="str"/>
      <x:c r="F44" s="77" t="str"/>
      <x:c r="G44" s="77" t="str"/>
      <x:c r="H44" s="77" t="str"/>
    </x:row>
    <x:row r="45">
      <x:c r="A45" s="77" t="str"/>
      <x:c r="B45" s="77" t="str"/>
      <x:c r="C45" s="77" t="str"/>
      <x:c r="D45" s="77" t="str"/>
      <x:c r="E45" s="78" t="str"/>
      <x:c r="F45" s="77" t="str"/>
      <x:c r="G45" s="77" t="str"/>
      <x:c r="H45" s="77" t="str"/>
    </x:row>
  </x:sheetData>
  <x:mergeCells>
    <x:mergeCell ref="A2:H2"/>
  </x:mergeCells>
  <x:pageMargins left="0.7" right="0.7" top="0.75" bottom="0.75" header="0.3" footer="0.3"/>
  <x:tableParts count="1">
    <x:tablePart xmlns:r="http://schemas.openxmlformats.org/officeDocument/2006/relationships" r:id="Reb3ab0e87b3f4f95"/>
  </x:tableParts>
</x:worksheet>
</file>

<file path=xl/worksheets/sheet4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</x:cols>
  <x:sheetData>
    <x:row r="2">
      <x:c r="A2" s="86" t="str">
        <x:v>評価概要</x:v>
      </x:c>
      <x:c r="B2" s="32"/>
      <x:c r="C2" s="32"/>
      <x:c r="D2" s="32"/>
      <x:c r="E2" s="32"/>
      <x:c r="F2" s="32"/>
    </x:row>
    <x:row r="3">
      <x:c r="A3" s="32"/>
      <x:c r="B3" s="32"/>
      <x:c r="C3" s="32"/>
      <x:c r="D3" s="32"/>
      <x:c r="E3" s="32"/>
      <x:c r="F3" s="32"/>
    </x:row>
    <x:row r="4">
      <x:c r="A4" s="32"/>
      <x:c r="B4" s="32"/>
      <x:c r="C4" s="32"/>
      <x:c r="D4" s="32"/>
      <x:c r="E4" s="32"/>
      <x:c r="F4" s="32"/>
    </x:row>
    <x:row r="5">
      <x:c r="A5" s="47" t="str">
        <x:v>領域</x:v>
      </x:c>
      <x:c r="B5" s="48" t="str">
        <x:v>獲得加重点</x:v>
      </x:c>
      <x:c r="C5" s="48" t="str">
        <x:v>算入可能重み</x:v>
      </x:c>
      <x:c r="D5" s="48" t="str">
        <x:v>加重得点</x:v>
      </x:c>
      <x:c r="E5" s="48" t="str">
        <x:v>重要判定</x:v>
      </x:c>
      <x:c r="F5" s="49" t="str">
        <x:v>結果</x:v>
      </x:c>
    </x:row>
    <x:row r="6">
      <x:c r="A6" s="32" t="str">
        <x:v>招待と連絡</x:v>
      </x:c>
      <x:c r="B6" s="32" t="n">
        <x:f>SUMIF('評価基準'!$B$6:$B$29,A6,'評価基準'!$K$6:$K$29)</x:f>
        <x:v>0</x:v>
      </x:c>
      <x:c r="C6" s="32" t="n">
        <x:f>SUMIF('評価基準'!$B$6:$B$29,A6,'評価基準'!$L$6:$L$29)</x:f>
        <x:v>0</x:v>
      </x:c>
      <x:c r="D6" s="84" t="n">
        <x:f>IF(C6=0,0,B6/C6)</x:f>
        <x:v>0</x:v>
      </x:c>
      <x:c r="E6" s="32"/>
      <x:c r="F6" s="32"/>
    </x:row>
    <x:row r="7">
      <x:c r="A7" s="32" t="str">
        <x:v>操作と入力</x:v>
      </x:c>
      <x:c r="B7" s="32" t="n">
        <x:f>SUMIF('評価基準'!$B$6:$B$29,A7,'評価基準'!$K$6:$K$29)</x:f>
        <x:v>0</x:v>
      </x:c>
      <x:c r="C7" s="32" t="n">
        <x:f>SUMIF('評価基準'!$B$6:$B$29,A7,'評価基準'!$L$6:$L$29)</x:f>
        <x:v>0</x:v>
      </x:c>
      <x:c r="D7" s="84" t="n">
        <x:f>IF(C7=0,0,B7/C7)</x:f>
        <x:v>0</x:v>
      </x:c>
      <x:c r="E7" s="32"/>
      <x:c r="F7" s="32"/>
    </x:row>
    <x:row r="8">
      <x:c r="A8" s="32" t="str">
        <x:v>選択と内容</x:v>
      </x:c>
      <x:c r="B8" s="32" t="n">
        <x:f>SUMIF('評価基準'!$B$6:$B$29,A8,'評価基準'!$K$6:$K$29)</x:f>
        <x:v>0</x:v>
      </x:c>
      <x:c r="C8" s="32" t="n">
        <x:f>SUMIF('評価基準'!$B$6:$B$29,A8,'評価基準'!$L$6:$L$29)</x:f>
        <x:v>0</x:v>
      </x:c>
      <x:c r="D8" s="84" t="n">
        <x:f>IF(C8=0,0,B8/C8)</x:f>
        <x:v>0</x:v>
      </x:c>
      <x:c r="E8" s="32"/>
      <x:c r="F8" s="32"/>
    </x:row>
    <x:row r="9">
      <x:c r="A9" s="32" t="str">
        <x:v>住所と配送</x:v>
      </x:c>
      <x:c r="B9" s="32" t="n">
        <x:f>SUMIF('評価基準'!$B$6:$B$29,A9,'評価基準'!$K$6:$K$29)</x:f>
        <x:v>0</x:v>
      </x:c>
      <x:c r="C9" s="32" t="n">
        <x:f>SUMIF('評価基準'!$B$6:$B$29,A9,'評価基準'!$L$6:$L$29)</x:f>
        <x:v>0</x:v>
      </x:c>
      <x:c r="D9" s="84" t="n">
        <x:f>IF(C9=0,0,B9/C9)</x:f>
        <x:v>0</x:v>
      </x:c>
      <x:c r="E9" s="32"/>
      <x:c r="F9" s="32"/>
    </x:row>
    <x:row r="10">
      <x:c r="A10" s="32" t="str">
        <x:v>支援と復旧</x:v>
      </x:c>
      <x:c r="B10" s="32" t="n">
        <x:f>SUMIF('評価基準'!$B$6:$B$29,A10,'評価基準'!$K$6:$K$29)</x:f>
        <x:v>0</x:v>
      </x:c>
      <x:c r="C10" s="32" t="n">
        <x:f>SUMIF('評価基準'!$B$6:$B$29,A10,'評価基準'!$L$6:$L$29)</x:f>
        <x:v>0</x:v>
      </x:c>
      <x:c r="D10" s="84" t="n">
        <x:f>IF(C10=0,0,B10/C10)</x:f>
        <x:v>0</x:v>
      </x:c>
      <x:c r="E10" s="32"/>
      <x:c r="F10" s="32"/>
    </x:row>
    <x:row r="11">
      <x:c r="A11" s="32" t="str">
        <x:v>統制と証拠</x:v>
      </x:c>
      <x:c r="B11" s="32" t="n">
        <x:f>SUMIF('評価基準'!$B$6:$B$29,A11,'評価基準'!$K$6:$K$29)</x:f>
        <x:v>0</x:v>
      </x:c>
      <x:c r="C11" s="32" t="n">
        <x:f>SUMIF('評価基準'!$B$6:$B$29,A11,'評価基準'!$L$6:$L$29)</x:f>
        <x:v>0</x:v>
      </x:c>
      <x:c r="D11" s="84" t="n">
        <x:f>IF(C11=0,0,B11/C11)</x:f>
        <x:v>0</x:v>
      </x:c>
      <x:c r="E11" s="32"/>
      <x:c r="F11" s="32"/>
    </x:row>
    <x:row r="12">
      <x:c r="A12" s="32"/>
      <x:c r="B12" s="32"/>
      <x:c r="C12" s="32"/>
      <x:c r="D12" s="32"/>
      <x:c r="E12" s="32"/>
      <x:c r="F12" s="32"/>
    </x:row>
    <x:row r="13">
      <x:c r="A13" s="32"/>
      <x:c r="B13" s="32"/>
      <x:c r="C13" s="32"/>
      <x:c r="D13" s="32"/>
      <x:c r="E13" s="32"/>
      <x:c r="F13" s="32"/>
    </x:row>
    <x:row r="14">
      <x:c r="A14" s="14" t="str">
        <x:v>完了率</x:v>
      </x:c>
      <x:c r="B14" s="84" t="n">
        <x:f>(COUNTIF('評価基準'!$I$6:$I$29,"合格")+COUNTIF('評価基準'!$I$6:$I$29,"一部合格")+COUNTIF('評価基準'!$I$6:$I$29,"不合格")+COUNTIF('評価基準'!$I$6:$I$29,"対象外"))/ROWS('評価基準'!$I$6:$I$29)</x:f>
        <x:v>0</x:v>
      </x:c>
      <x:c r="C14" s="32"/>
      <x:c r="D14" s="32"/>
      <x:c r="E14" s="32"/>
      <x:c r="F14" s="32"/>
    </x:row>
    <x:row r="15">
      <x:c r="A15" s="15" t="str">
        <x:v>総合加重得点</x:v>
      </x:c>
      <x:c r="B15" s="84" t="n">
        <x:f>IF(SUM('評価基準'!$L$6:$L$29)=0,0,SUM('評価基準'!$K$6:$K$29)/SUM('評価基準'!$L$6:$L$29))</x:f>
        <x:v>0</x:v>
      </x:c>
      <x:c r="C15" s="32"/>
      <x:c r="D15" s="32"/>
      <x:c r="E15" s="32"/>
      <x:c r="F15" s="32"/>
    </x:row>
    <x:row r="16">
      <x:c r="A16" s="15" t="str">
        <x:v>重要項目の不合格数</x:v>
      </x:c>
      <x:c r="B16" s="32" t="n">
        <x:f>COUNTIFS('評価基準'!$F$6:$F$29,"はい",'評価基準'!$I$6:$I$29,"不合格")</x:f>
        <x:v>0</x:v>
      </x:c>
      <x:c r="C16" s="32"/>
      <x:c r="D16" s="32"/>
      <x:c r="E16" s="32"/>
      <x:c r="F16" s="32"/>
    </x:row>
    <x:row r="17">
      <x:c r="A17" s="16" t="str">
        <x:v>重要判定</x:v>
      </x:c>
      <x:c r="B17" s="32" t="str">
        <x:f>IF(B16&gt;0,"不合格",IF(B14&lt;1,"未完了","合格"))</x:f>
        <x:v>未完了</x:v>
      </x:c>
      <x:c r="C17" s="32"/>
      <x:c r="D17" s="32"/>
      <x:c r="E17" s="32"/>
      <x:c r="F17" s="32"/>
    </x:row>
    <x:row r="18">
      <x:c r="A18" s="32"/>
      <x:c r="B18" s="32"/>
      <x:c r="C18" s="32"/>
      <x:c r="D18" s="32"/>
      <x:c r="E18" s="32"/>
      <x:c r="F18" s="32"/>
    </x:row>
    <x:row r="19">
      <x:c r="A19" s="32"/>
      <x:c r="B19" s="32"/>
      <x:c r="C19" s="32"/>
      <x:c r="D19" s="32"/>
      <x:c r="E19" s="32"/>
      <x:c r="F19" s="32"/>
    </x:row>
    <x:row r="20">
      <x:c r="A20" s="34" t="str">
        <x:v>方法</x:v>
      </x:c>
      <x:c r="B20" s="32"/>
      <x:c r="C20" s="32"/>
      <x:c r="D20" s="32"/>
      <x:c r="E20" s="32"/>
      <x:c r="F20" s="32"/>
    </x:row>
    <x:row r="21">
      <x:c r="A21" s="85" t="str">
        <x:v>領域別得点は、獲得加重点を試験済みの算入可能重みで割ります。対象外は根拠がある場合だけ除外します。重要基準の不合格が一つでもあれば公開判定は不合格です。自動検査は補助に使えますが、人による作業完了と合理的配慮の証拠が必要です。</x:v>
      </x:c>
      <x:c r="B21" s="85"/>
      <x:c r="C21" s="85"/>
      <x:c r="D21" s="85"/>
      <x:c r="E21" s="85"/>
      <x:c r="F21" s="85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</x:sheetData>
  <x:mergeCells>
    <x:mergeCell ref="A2:F2"/>
    <x:mergeCell ref="A20:F20"/>
    <x:mergeCell ref="A21:F2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A6F9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16" hidden="0" customWidth="1"/>
    <x:col min="4" max="4" width="10" hidden="0" customWidth="1"/>
    <x:col min="5" max="5" width="9" hidden="0" customWidth="1"/>
    <x:col min="6" max="6" width="12" hidden="0" customWidth="1"/>
    <x:col min="7" max="7" width="16" hidden="0" customWidth="1"/>
    <x:col min="8" max="8" width="14" hidden="0" customWidth="1"/>
    <x:col min="9" max="9" width="36" hidden="0" customWidth="1"/>
    <x:col min="10" max="10" width="36" hidden="0" customWidth="1"/>
  </x:cols>
  <x:sheetData>
    <x:row r="2">
      <x:c r="A2" s="31" t="str">
        <x:v>改善計画</x:v>
      </x:c>
      <x:c r="B2" s="32"/>
      <x:c r="C2" s="32"/>
      <x:c r="D2" s="32"/>
      <x:c r="E2" s="32"/>
      <x:c r="F2" s="32"/>
      <x:c r="G2" s="32"/>
      <x:c r="H2" s="32"/>
      <x:c r="I2" s="32"/>
      <x:c r="J2" s="32"/>
    </x:row>
    <x:row r="3">
      <x:c r="A3" s="33" t="str">
        <x:v>優先点は、重要な不合格、その他の不合格、一部合格の順に高くなります。</x:v>
      </x:c>
      <x:c r="B3" s="32"/>
      <x:c r="C3" s="32"/>
      <x:c r="D3" s="32"/>
      <x:c r="E3" s="32"/>
      <x:c r="F3" s="32"/>
      <x:c r="G3" s="32"/>
      <x:c r="H3" s="32"/>
      <x:c r="I3" s="32"/>
      <x:c r="J3" s="32"/>
    </x:row>
    <x:row r="4">
      <x:c r="A4" s="32"/>
      <x:c r="B4" s="32"/>
      <x:c r="C4" s="32"/>
      <x:c r="D4" s="32"/>
      <x:c r="E4" s="32"/>
      <x:c r="F4" s="32"/>
      <x:c r="G4" s="32"/>
      <x:c r="H4" s="32"/>
      <x:c r="I4" s="32"/>
      <x:c r="J4" s="32"/>
    </x:row>
    <x:row r="5">
      <x:c r="A5" s="47" t="str">
        <x:v>基準番号</x:v>
      </x:c>
      <x:c r="B5" s="48" t="str">
        <x:v>領域</x:v>
      </x:c>
      <x:c r="C5" s="48" t="str">
        <x:v>状態</x:v>
      </x:c>
      <x:c r="D5" s="48" t="str">
        <x:v>重要</x:v>
      </x:c>
      <x:c r="E5" s="48" t="str">
        <x:v>重み</x:v>
      </x:c>
      <x:c r="F5" s="48" t="str">
        <x:v>優先点</x:v>
      </x:c>
      <x:c r="G5" s="48" t="str">
        <x:v>責任者</x:v>
      </x:c>
      <x:c r="H5" s="48" t="str">
        <x:v>期限</x:v>
      </x:c>
      <x:c r="I5" s="48" t="str">
        <x:v>改善行動</x:v>
      </x:c>
      <x:c r="J5" s="49" t="str">
        <x:v>受入証拠</x:v>
      </x:c>
    </x:row>
    <x:row r="6">
      <x:c r="A6" s="92" t="str">
        <x:f>'評価基準'!A6</x:f>
        <x:v>INV-01</x:v>
      </x:c>
      <x:c r="B6" s="92" t="str">
        <x:f>'評価基準'!B6</x:f>
        <x:v>招待と連絡</x:v>
      </x:c>
      <x:c r="C6" s="92" t="str">
        <x:f>'評価基準'!I6</x:f>
        <x:v>未試験</x:v>
      </x:c>
      <x:c r="D6" s="92" t="str">
        <x:f>'評価基準'!F6</x:f>
        <x:v>はい</x:v>
      </x:c>
      <x:c r="E6" s="92" t="n">
        <x:f>'評価基準'!E6</x:f>
        <x:v>5</x:v>
      </x:c>
      <x:c r="F6" s="92" t="n">
        <x:f>IF(C6="不合格",IF(D6="はい",100,50)+E6*10,IF(C6="一部合格",E6*5,0))</x:f>
        <x:v>0</x:v>
      </x:c>
      <x:c r="G6" s="30" t="str"/>
      <x:c r="H6" s="93" t="str"/>
      <x:c r="I6" s="30" t="str"/>
      <x:c r="J6" s="30" t="str"/>
    </x:row>
    <x:row r="7">
      <x:c r="A7" s="92" t="str">
        <x:f>'評価基準'!A7</x:f>
        <x:v>INV-02</x:v>
      </x:c>
      <x:c r="B7" s="92" t="str">
        <x:f>'評価基準'!B7</x:f>
        <x:v>招待と連絡</x:v>
      </x:c>
      <x:c r="C7" s="92" t="str">
        <x:f>'評価基準'!I7</x:f>
        <x:v>未試験</x:v>
      </x:c>
      <x:c r="D7" s="92" t="str">
        <x:f>'評価基準'!F7</x:f>
        <x:v>いいえ</x:v>
      </x:c>
      <x:c r="E7" s="92" t="n">
        <x:f>'評価基準'!E7</x:f>
        <x:v>4</x:v>
      </x:c>
      <x:c r="F7" s="92" t="n">
        <x:f>IF(C7="不合格",IF(D7="はい",100,50)+E7*10,IF(C7="一部合格",E7*5,0))</x:f>
        <x:v>0</x:v>
      </x:c>
      <x:c r="G7" s="30" t="str"/>
      <x:c r="H7" s="93" t="str"/>
      <x:c r="I7" s="30" t="str"/>
      <x:c r="J7" s="30" t="str"/>
    </x:row>
    <x:row r="8">
      <x:c r="A8" s="92" t="str">
        <x:f>'評価基準'!A8</x:f>
        <x:v>INV-03</x:v>
      </x:c>
      <x:c r="B8" s="92" t="str">
        <x:f>'評価基準'!B8</x:f>
        <x:v>招待と連絡</x:v>
      </x:c>
      <x:c r="C8" s="92" t="str">
        <x:f>'評価基準'!I8</x:f>
        <x:v>未試験</x:v>
      </x:c>
      <x:c r="D8" s="92" t="str">
        <x:f>'評価基準'!F8</x:f>
        <x:v>はい</x:v>
      </x:c>
      <x:c r="E8" s="92" t="n">
        <x:f>'評価基準'!E8</x:f>
        <x:v>5</x:v>
      </x:c>
      <x:c r="F8" s="92" t="n">
        <x:f>IF(C8="不合格",IF(D8="はい",100,50)+E8*10,IF(C8="一部合格",E8*5,0))</x:f>
        <x:v>0</x:v>
      </x:c>
      <x:c r="G8" s="30" t="str"/>
      <x:c r="H8" s="93" t="str"/>
      <x:c r="I8" s="30" t="str"/>
      <x:c r="J8" s="30" t="str"/>
    </x:row>
    <x:row r="9">
      <x:c r="A9" s="92" t="str">
        <x:f>'評価基準'!A9</x:f>
        <x:v>INV-04</x:v>
      </x:c>
      <x:c r="B9" s="92" t="str">
        <x:f>'評価基準'!B9</x:f>
        <x:v>招待と連絡</x:v>
      </x:c>
      <x:c r="C9" s="92" t="str">
        <x:f>'評価基準'!I9</x:f>
        <x:v>未試験</x:v>
      </x:c>
      <x:c r="D9" s="92" t="str">
        <x:f>'評価基準'!F9</x:f>
        <x:v>いいえ</x:v>
      </x:c>
      <x:c r="E9" s="92" t="n">
        <x:f>'評価基準'!E9</x:f>
        <x:v>4</x:v>
      </x:c>
      <x:c r="F9" s="92" t="n">
        <x:f>IF(C9="不合格",IF(D9="はい",100,50)+E9*10,IF(C9="一部合格",E9*5,0))</x:f>
        <x:v>0</x:v>
      </x:c>
      <x:c r="G9" s="30" t="str"/>
      <x:c r="H9" s="93" t="str"/>
      <x:c r="I9" s="30" t="str"/>
      <x:c r="J9" s="30" t="str"/>
    </x:row>
    <x:row r="10">
      <x:c r="A10" s="92" t="str">
        <x:f>'評価基準'!A10</x:f>
        <x:v>NAV-01</x:v>
      </x:c>
      <x:c r="B10" s="92" t="str">
        <x:f>'評価基準'!B10</x:f>
        <x:v>操作と入力</x:v>
      </x:c>
      <x:c r="C10" s="92" t="str">
        <x:f>'評価基準'!I10</x:f>
        <x:v>未試験</x:v>
      </x:c>
      <x:c r="D10" s="92" t="str">
        <x:f>'評価基準'!F10</x:f>
        <x:v>はい</x:v>
      </x:c>
      <x:c r="E10" s="92" t="n">
        <x:f>'評価基準'!E10</x:f>
        <x:v>5</x:v>
      </x:c>
      <x:c r="F10" s="92" t="n">
        <x:f>IF(C10="不合格",IF(D10="はい",100,50)+E10*10,IF(C10="一部合格",E10*5,0))</x:f>
        <x:v>0</x:v>
      </x:c>
      <x:c r="G10" s="30" t="str"/>
      <x:c r="H10" s="93" t="str"/>
      <x:c r="I10" s="30" t="str"/>
      <x:c r="J10" s="30" t="str"/>
    </x:row>
    <x:row r="11">
      <x:c r="A11" s="92" t="str">
        <x:f>'評価基準'!A11</x:f>
        <x:v>NAV-02</x:v>
      </x:c>
      <x:c r="B11" s="92" t="str">
        <x:f>'評価基準'!B11</x:f>
        <x:v>操作と入力</x:v>
      </x:c>
      <x:c r="C11" s="92" t="str">
        <x:f>'評価基準'!I11</x:f>
        <x:v>未試験</x:v>
      </x:c>
      <x:c r="D11" s="92" t="str">
        <x:f>'評価基準'!F11</x:f>
        <x:v>はい</x:v>
      </x:c>
      <x:c r="E11" s="92" t="n">
        <x:f>'評価基準'!E11</x:f>
        <x:v>5</x:v>
      </x:c>
      <x:c r="F11" s="92" t="n">
        <x:f>IF(C11="不合格",IF(D11="はい",100,50)+E11*10,IF(C11="一部合格",E11*5,0))</x:f>
        <x:v>0</x:v>
      </x:c>
      <x:c r="G11" s="30" t="str"/>
      <x:c r="H11" s="93" t="str"/>
      <x:c r="I11" s="30" t="str"/>
      <x:c r="J11" s="30" t="str"/>
    </x:row>
    <x:row r="12">
      <x:c r="A12" s="92" t="str">
        <x:f>'評価基準'!A12</x:f>
        <x:v>NAV-03</x:v>
      </x:c>
      <x:c r="B12" s="92" t="str">
        <x:f>'評価基準'!B12</x:f>
        <x:v>操作と入力</x:v>
      </x:c>
      <x:c r="C12" s="92" t="str">
        <x:f>'評価基準'!I12</x:f>
        <x:v>未試験</x:v>
      </x:c>
      <x:c r="D12" s="92" t="str">
        <x:f>'評価基準'!F12</x:f>
        <x:v>はい</x:v>
      </x:c>
      <x:c r="E12" s="92" t="n">
        <x:f>'評価基準'!E12</x:f>
        <x:v>5</x:v>
      </x:c>
      <x:c r="F12" s="92" t="n">
        <x:f>IF(C12="不合格",IF(D12="はい",100,50)+E12*10,IF(C12="一部合格",E12*5,0))</x:f>
        <x:v>0</x:v>
      </x:c>
      <x:c r="G12" s="30" t="str"/>
      <x:c r="H12" s="93" t="str"/>
      <x:c r="I12" s="30" t="str"/>
      <x:c r="J12" s="30" t="str"/>
    </x:row>
    <x:row r="13">
      <x:c r="A13" s="92" t="str">
        <x:f>'評価基準'!A13</x:f>
        <x:v>NAV-04</x:v>
      </x:c>
      <x:c r="B13" s="92" t="str">
        <x:f>'評価基準'!B13</x:f>
        <x:v>操作と入力</x:v>
      </x:c>
      <x:c r="C13" s="92" t="str">
        <x:f>'評価基準'!I13</x:f>
        <x:v>未試験</x:v>
      </x:c>
      <x:c r="D13" s="92" t="str">
        <x:f>'評価基準'!F13</x:f>
        <x:v>いいえ</x:v>
      </x:c>
      <x:c r="E13" s="92" t="n">
        <x:f>'評価基準'!E13</x:f>
        <x:v>3</x:v>
      </x:c>
      <x:c r="F13" s="92" t="n">
        <x:f>IF(C13="不合格",IF(D13="はい",100,50)+E13*10,IF(C13="一部合格",E13*5,0))</x:f>
        <x:v>0</x:v>
      </x:c>
      <x:c r="G13" s="30" t="str"/>
      <x:c r="H13" s="93" t="str"/>
      <x:c r="I13" s="30" t="str"/>
      <x:c r="J13" s="30" t="str"/>
    </x:row>
    <x:row r="14">
      <x:c r="A14" s="92" t="str">
        <x:f>'評価基準'!A14</x:f>
        <x:v>CHO-01</x:v>
      </x:c>
      <x:c r="B14" s="92" t="str">
        <x:f>'評価基準'!B14</x:f>
        <x:v>選択と内容</x:v>
      </x:c>
      <x:c r="C14" s="92" t="str">
        <x:f>'評価基準'!I14</x:f>
        <x:v>未試験</x:v>
      </x:c>
      <x:c r="D14" s="92" t="str">
        <x:f>'評価基準'!F14</x:f>
        <x:v>いいえ</x:v>
      </x:c>
      <x:c r="E14" s="92" t="n">
        <x:f>'評価基準'!E14</x:f>
        <x:v>4</x:v>
      </x:c>
      <x:c r="F14" s="92" t="n">
        <x:f>IF(C14="不合格",IF(D14="はい",100,50)+E14*10,IF(C14="一部合格",E14*5,0))</x:f>
        <x:v>0</x:v>
      </x:c>
      <x:c r="G14" s="30" t="str"/>
      <x:c r="H14" s="93" t="str"/>
      <x:c r="I14" s="30" t="str"/>
      <x:c r="J14" s="30" t="str"/>
    </x:row>
    <x:row r="15">
      <x:c r="A15" s="92" t="str">
        <x:f>'評価基準'!A15</x:f>
        <x:v>CHO-02</x:v>
      </x:c>
      <x:c r="B15" s="92" t="str">
        <x:f>'評価基準'!B15</x:f>
        <x:v>選択と内容</x:v>
      </x:c>
      <x:c r="C15" s="92" t="str">
        <x:f>'評価基準'!I15</x:f>
        <x:v>未試験</x:v>
      </x:c>
      <x:c r="D15" s="92" t="str">
        <x:f>'評価基準'!F15</x:f>
        <x:v>いいえ</x:v>
      </x:c>
      <x:c r="E15" s="92" t="n">
        <x:f>'評価基準'!E15</x:f>
        <x:v>4</x:v>
      </x:c>
      <x:c r="F15" s="92" t="n">
        <x:f>IF(C15="不合格",IF(D15="はい",100,50)+E15*10,IF(C15="一部合格",E15*5,0))</x:f>
        <x:v>0</x:v>
      </x:c>
      <x:c r="G15" s="30" t="str"/>
      <x:c r="H15" s="93" t="str"/>
      <x:c r="I15" s="30" t="str"/>
      <x:c r="J15" s="30" t="str"/>
    </x:row>
    <x:row r="16">
      <x:c r="A16" s="92" t="str">
        <x:f>'評価基準'!A16</x:f>
        <x:v>CHO-03</x:v>
      </x:c>
      <x:c r="B16" s="92" t="str">
        <x:f>'評価基準'!B16</x:f>
        <x:v>選択と内容</x:v>
      </x:c>
      <x:c r="C16" s="92" t="str">
        <x:f>'評価基準'!I16</x:f>
        <x:v>未試験</x:v>
      </x:c>
      <x:c r="D16" s="92" t="str">
        <x:f>'評価基準'!F16</x:f>
        <x:v>いいえ</x:v>
      </x:c>
      <x:c r="E16" s="92" t="n">
        <x:f>'評価基準'!E16</x:f>
        <x:v>4</x:v>
      </x:c>
      <x:c r="F16" s="92" t="n">
        <x:f>IF(C16="不合格",IF(D16="はい",100,50)+E16*10,IF(C16="一部合格",E16*5,0))</x:f>
        <x:v>0</x:v>
      </x:c>
      <x:c r="G16" s="30" t="str"/>
      <x:c r="H16" s="93" t="str"/>
      <x:c r="I16" s="30" t="str"/>
      <x:c r="J16" s="30" t="str"/>
    </x:row>
    <x:row r="17">
      <x:c r="A17" s="92" t="str">
        <x:f>'評価基準'!A17</x:f>
        <x:v>CHO-04</x:v>
      </x:c>
      <x:c r="B17" s="92" t="str">
        <x:f>'評価基準'!B17</x:f>
        <x:v>選択と内容</x:v>
      </x:c>
      <x:c r="C17" s="92" t="str">
        <x:f>'評価基準'!I17</x:f>
        <x:v>未試験</x:v>
      </x:c>
      <x:c r="D17" s="92" t="str">
        <x:f>'評価基準'!F17</x:f>
        <x:v>はい</x:v>
      </x:c>
      <x:c r="E17" s="92" t="n">
        <x:f>'評価基準'!E17</x:f>
        <x:v>5</x:v>
      </x:c>
      <x:c r="F17" s="92" t="n">
        <x:f>IF(C17="不合格",IF(D17="はい",100,50)+E17*10,IF(C17="一部合格",E17*5,0))</x:f>
        <x:v>0</x:v>
      </x:c>
      <x:c r="G17" s="30" t="str"/>
      <x:c r="H17" s="93" t="str"/>
      <x:c r="I17" s="30" t="str"/>
      <x:c r="J17" s="30" t="str"/>
    </x:row>
    <x:row r="18">
      <x:c r="A18" s="92" t="str">
        <x:f>'評価基準'!A18</x:f>
        <x:v>ADR-01</x:v>
      </x:c>
      <x:c r="B18" s="92" t="str">
        <x:f>'評価基準'!B18</x:f>
        <x:v>住所と配送</x:v>
      </x:c>
      <x:c r="C18" s="92" t="str">
        <x:f>'評価基準'!I18</x:f>
        <x:v>未試験</x:v>
      </x:c>
      <x:c r="D18" s="92" t="str">
        <x:f>'評価基準'!F18</x:f>
        <x:v>はい</x:v>
      </x:c>
      <x:c r="E18" s="92" t="n">
        <x:f>'評価基準'!E18</x:f>
        <x:v>5</x:v>
      </x:c>
      <x:c r="F18" s="92" t="n">
        <x:f>IF(C18="不合格",IF(D18="はい",100,50)+E18*10,IF(C18="一部合格",E18*5,0))</x:f>
        <x:v>0</x:v>
      </x:c>
      <x:c r="G18" s="30" t="str"/>
      <x:c r="H18" s="93" t="str"/>
      <x:c r="I18" s="30" t="str"/>
      <x:c r="J18" s="30" t="str"/>
    </x:row>
    <x:row r="19">
      <x:c r="A19" s="92" t="str">
        <x:f>'評価基準'!A19</x:f>
        <x:v>ADR-02</x:v>
      </x:c>
      <x:c r="B19" s="92" t="str">
        <x:f>'評価基準'!B19</x:f>
        <x:v>住所と配送</x:v>
      </x:c>
      <x:c r="C19" s="92" t="str">
        <x:f>'評価基準'!I19</x:f>
        <x:v>未試験</x:v>
      </x:c>
      <x:c r="D19" s="92" t="str">
        <x:f>'評価基準'!F19</x:f>
        <x:v>いいえ</x:v>
      </x:c>
      <x:c r="E19" s="92" t="n">
        <x:f>'評価基準'!E19</x:f>
        <x:v>4</x:v>
      </x:c>
      <x:c r="F19" s="92" t="n">
        <x:f>IF(C19="不合格",IF(D19="はい",100,50)+E19*10,IF(C19="一部合格",E19*5,0))</x:f>
        <x:v>0</x:v>
      </x:c>
      <x:c r="G19" s="30" t="str"/>
      <x:c r="H19" s="93" t="str"/>
      <x:c r="I19" s="30" t="str"/>
      <x:c r="J19" s="30" t="str"/>
    </x:row>
    <x:row r="20">
      <x:c r="A20" s="92" t="str">
        <x:f>'評価基準'!A20</x:f>
        <x:v>ADR-03</x:v>
      </x:c>
      <x:c r="B20" s="92" t="str">
        <x:f>'評価基準'!B20</x:f>
        <x:v>住所と配送</x:v>
      </x:c>
      <x:c r="C20" s="92" t="str">
        <x:f>'評価基準'!I20</x:f>
        <x:v>未試験</x:v>
      </x:c>
      <x:c r="D20" s="92" t="str">
        <x:f>'評価基準'!F20</x:f>
        <x:v>いいえ</x:v>
      </x:c>
      <x:c r="E20" s="92" t="n">
        <x:f>'評価基準'!E20</x:f>
        <x:v>4</x:v>
      </x:c>
      <x:c r="F20" s="92" t="n">
        <x:f>IF(C20="不合格",IF(D20="はい",100,50)+E20*10,IF(C20="一部合格",E20*5,0))</x:f>
        <x:v>0</x:v>
      </x:c>
      <x:c r="G20" s="30" t="str"/>
      <x:c r="H20" s="93" t="str"/>
      <x:c r="I20" s="30" t="str"/>
      <x:c r="J20" s="30" t="str"/>
    </x:row>
    <x:row r="21">
      <x:c r="A21" s="92" t="str">
        <x:f>'評価基準'!A21</x:f>
        <x:v>ADR-04</x:v>
      </x:c>
      <x:c r="B21" s="92" t="str">
        <x:f>'評価基準'!B21</x:f>
        <x:v>住所と配送</x:v>
      </x:c>
      <x:c r="C21" s="92" t="str">
        <x:f>'評価基準'!I21</x:f>
        <x:v>未試験</x:v>
      </x:c>
      <x:c r="D21" s="92" t="str">
        <x:f>'評価基準'!F21</x:f>
        <x:v>はい</x:v>
      </x:c>
      <x:c r="E21" s="92" t="n">
        <x:f>'評価基準'!E21</x:f>
        <x:v>5</x:v>
      </x:c>
      <x:c r="F21" s="92" t="n">
        <x:f>IF(C21="不合格",IF(D21="はい",100,50)+E21*10,IF(C21="一部合格",E21*5,0))</x:f>
        <x:v>0</x:v>
      </x:c>
      <x:c r="G21" s="30" t="str"/>
      <x:c r="H21" s="93" t="str"/>
      <x:c r="I21" s="30" t="str"/>
      <x:c r="J21" s="30" t="str"/>
    </x:row>
    <x:row r="22">
      <x:c r="A22" s="92" t="str">
        <x:f>'評価基準'!A22</x:f>
        <x:v>SUP-01</x:v>
      </x:c>
      <x:c r="B22" s="92" t="str">
        <x:f>'評価基準'!B22</x:f>
        <x:v>支援と復旧</x:v>
      </x:c>
      <x:c r="C22" s="92" t="str">
        <x:f>'評価基準'!I22</x:f>
        <x:v>未試験</x:v>
      </x:c>
      <x:c r="D22" s="92" t="str">
        <x:f>'評価基準'!F22</x:f>
        <x:v>はい</x:v>
      </x:c>
      <x:c r="E22" s="92" t="n">
        <x:f>'評価基準'!E22</x:f>
        <x:v>5</x:v>
      </x:c>
      <x:c r="F22" s="92" t="n">
        <x:f>IF(C22="不合格",IF(D22="はい",100,50)+E22*10,IF(C22="一部合格",E22*5,0))</x:f>
        <x:v>0</x:v>
      </x:c>
      <x:c r="G22" s="30" t="str"/>
      <x:c r="H22" s="93" t="str"/>
      <x:c r="I22" s="30" t="str"/>
      <x:c r="J22" s="30" t="str"/>
    </x:row>
    <x:row r="23">
      <x:c r="A23" s="92" t="str">
        <x:f>'評価基準'!A23</x:f>
        <x:v>SUP-02</x:v>
      </x:c>
      <x:c r="B23" s="92" t="str">
        <x:f>'評価基準'!B23</x:f>
        <x:v>支援と復旧</x:v>
      </x:c>
      <x:c r="C23" s="92" t="str">
        <x:f>'評価基準'!I23</x:f>
        <x:v>未試験</x:v>
      </x:c>
      <x:c r="D23" s="92" t="str">
        <x:f>'評価基準'!F23</x:f>
        <x:v>はい</x:v>
      </x:c>
      <x:c r="E23" s="92" t="n">
        <x:f>'評価基準'!E23</x:f>
        <x:v>5</x:v>
      </x:c>
      <x:c r="F23" s="92" t="n">
        <x:f>IF(C23="不合格",IF(D23="はい",100,50)+E23*10,IF(C23="一部合格",E23*5,0))</x:f>
        <x:v>0</x:v>
      </x:c>
      <x:c r="G23" s="30" t="str"/>
      <x:c r="H23" s="93" t="str"/>
      <x:c r="I23" s="30" t="str"/>
      <x:c r="J23" s="30" t="str"/>
    </x:row>
    <x:row r="24">
      <x:c r="A24" s="92" t="str">
        <x:f>'評価基準'!A24</x:f>
        <x:v>SUP-03</x:v>
      </x:c>
      <x:c r="B24" s="92" t="str">
        <x:f>'評価基準'!B24</x:f>
        <x:v>支援と復旧</x:v>
      </x:c>
      <x:c r="C24" s="92" t="str">
        <x:f>'評価基準'!I24</x:f>
        <x:v>未試験</x:v>
      </x:c>
      <x:c r="D24" s="92" t="str">
        <x:f>'評価基準'!F24</x:f>
        <x:v>いいえ</x:v>
      </x:c>
      <x:c r="E24" s="92" t="n">
        <x:f>'評価基準'!E24</x:f>
        <x:v>4</x:v>
      </x:c>
      <x:c r="F24" s="92" t="n">
        <x:f>IF(C24="不合格",IF(D24="はい",100,50)+E24*10,IF(C24="一部合格",E24*5,0))</x:f>
        <x:v>0</x:v>
      </x:c>
      <x:c r="G24" s="30" t="str"/>
      <x:c r="H24" s="93" t="str"/>
      <x:c r="I24" s="30" t="str"/>
      <x:c r="J24" s="30" t="str"/>
    </x:row>
    <x:row r="25">
      <x:c r="A25" s="92" t="str">
        <x:f>'評価基準'!A25</x:f>
        <x:v>SUP-04</x:v>
      </x:c>
      <x:c r="B25" s="92" t="str">
        <x:f>'評価基準'!B25</x:f>
        <x:v>支援と復旧</x:v>
      </x:c>
      <x:c r="C25" s="92" t="str">
        <x:f>'評価基準'!I25</x:f>
        <x:v>未試験</x:v>
      </x:c>
      <x:c r="D25" s="92" t="str">
        <x:f>'評価基準'!F25</x:f>
        <x:v>いいえ</x:v>
      </x:c>
      <x:c r="E25" s="92" t="n">
        <x:f>'評価基準'!E25</x:f>
        <x:v>4</x:v>
      </x:c>
      <x:c r="F25" s="92" t="n">
        <x:f>IF(C25="不合格",IF(D25="はい",100,50)+E25*10,IF(C25="一部合格",E25*5,0))</x:f>
        <x:v>0</x:v>
      </x:c>
      <x:c r="G25" s="30" t="str"/>
      <x:c r="H25" s="93" t="str"/>
      <x:c r="I25" s="30" t="str"/>
      <x:c r="J25" s="30" t="str"/>
    </x:row>
    <x:row r="26">
      <x:c r="A26" s="92" t="str">
        <x:f>'評価基準'!A26</x:f>
        <x:v>GOV-01</x:v>
      </x:c>
      <x:c r="B26" s="92" t="str">
        <x:f>'評価基準'!B26</x:f>
        <x:v>統制と証拠</x:v>
      </x:c>
      <x:c r="C26" s="92" t="str">
        <x:f>'評価基準'!I26</x:f>
        <x:v>未試験</x:v>
      </x:c>
      <x:c r="D26" s="92" t="str">
        <x:f>'評価基準'!F26</x:f>
        <x:v>はい</x:v>
      </x:c>
      <x:c r="E26" s="92" t="n">
        <x:f>'評価基準'!E26</x:f>
        <x:v>5</x:v>
      </x:c>
      <x:c r="F26" s="92" t="n">
        <x:f>IF(C26="不合格",IF(D26="はい",100,50)+E26*10,IF(C26="一部合格",E26*5,0))</x:f>
        <x:v>0</x:v>
      </x:c>
      <x:c r="G26" s="30" t="str"/>
      <x:c r="H26" s="93" t="str"/>
      <x:c r="I26" s="30" t="str"/>
      <x:c r="J26" s="30" t="str"/>
    </x:row>
    <x:row r="27">
      <x:c r="A27" s="92" t="str">
        <x:f>'評価基準'!A27</x:f>
        <x:v>GOV-02</x:v>
      </x:c>
      <x:c r="B27" s="92" t="str">
        <x:f>'評価基準'!B27</x:f>
        <x:v>統制と証拠</x:v>
      </x:c>
      <x:c r="C27" s="92" t="str">
        <x:f>'評価基準'!I27</x:f>
        <x:v>未試験</x:v>
      </x:c>
      <x:c r="D27" s="92" t="str">
        <x:f>'評価基準'!F27</x:f>
        <x:v>はい</x:v>
      </x:c>
      <x:c r="E27" s="92" t="n">
        <x:f>'評価基準'!E27</x:f>
        <x:v>5</x:v>
      </x:c>
      <x:c r="F27" s="92" t="n">
        <x:f>IF(C27="不合格",IF(D27="はい",100,50)+E27*10,IF(C27="一部合格",E27*5,0))</x:f>
        <x:v>0</x:v>
      </x:c>
      <x:c r="G27" s="30" t="str"/>
      <x:c r="H27" s="93" t="str"/>
      <x:c r="I27" s="30" t="str"/>
      <x:c r="J27" s="30" t="str"/>
    </x:row>
    <x:row r="28">
      <x:c r="A28" s="92" t="str">
        <x:f>'評価基準'!A28</x:f>
        <x:v>GOV-03</x:v>
      </x:c>
      <x:c r="B28" s="92" t="str">
        <x:f>'評価基準'!B28</x:f>
        <x:v>統制と証拠</x:v>
      </x:c>
      <x:c r="C28" s="92" t="str">
        <x:f>'評価基準'!I28</x:f>
        <x:v>未試験</x:v>
      </x:c>
      <x:c r="D28" s="92" t="str">
        <x:f>'評価基準'!F28</x:f>
        <x:v>いいえ</x:v>
      </x:c>
      <x:c r="E28" s="92" t="n">
        <x:f>'評価基準'!E28</x:f>
        <x:v>4</x:v>
      </x:c>
      <x:c r="F28" s="92" t="n">
        <x:f>IF(C28="不合格",IF(D28="はい",100,50)+E28*10,IF(C28="一部合格",E28*5,0))</x:f>
        <x:v>0</x:v>
      </x:c>
      <x:c r="G28" s="30" t="str"/>
      <x:c r="H28" s="93" t="str"/>
      <x:c r="I28" s="30" t="str"/>
      <x:c r="J28" s="30" t="str"/>
    </x:row>
    <x:row r="29">
      <x:c r="A29" s="92" t="str">
        <x:f>'評価基準'!A29</x:f>
        <x:v>GOV-04</x:v>
      </x:c>
      <x:c r="B29" s="92" t="str">
        <x:f>'評価基準'!B29</x:f>
        <x:v>統制と証拠</x:v>
      </x:c>
      <x:c r="C29" s="92" t="str">
        <x:f>'評価基準'!I29</x:f>
        <x:v>未試験</x:v>
      </x:c>
      <x:c r="D29" s="92" t="str">
        <x:f>'評価基準'!F29</x:f>
        <x:v>いいえ</x:v>
      </x:c>
      <x:c r="E29" s="92" t="n">
        <x:f>'評価基準'!E29</x:f>
        <x:v>4</x:v>
      </x:c>
      <x:c r="F29" s="92" t="n">
        <x:f>IF(C29="不合格",IF(D29="はい",100,50)+E29*10,IF(C29="一部合格",E29*5,0))</x:f>
        <x:v>0</x:v>
      </x:c>
      <x:c r="G29" s="30" t="str"/>
      <x:c r="H29" s="93" t="str"/>
      <x:c r="I29" s="30" t="str"/>
      <x:c r="J29" s="30" t="str"/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4aee1b19da7a4485"/>
  </x:tableParts>
</x:worksheet>
</file>

<file path=xl/worksheets/sheet6.xml><?xml version="1.0" encoding="utf-8"?>
<x:worksheet xmlns:x="http://schemas.openxmlformats.org/spreadsheetml/2006/main">
  <x:sheetPr>
    <x:tabColor rgb="FF2A6F97"/>
  </x:sheetPr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52" hidden="0" customWidth="1"/>
    <x:col min="4" max="4" width="16" hidden="0" customWidth="1"/>
    <x:col min="5" max="5" width="48" hidden="0" customWidth="1"/>
  </x:cols>
  <x:sheetData>
    <x:row r="2">
      <x:c r="A2" s="31" t="str">
        <x:v>情報源</x:v>
      </x:c>
      <x:c r="B2" s="32"/>
      <x:c r="C2" s="32"/>
      <x:c r="D2" s="32"/>
      <x:c r="E2" s="32"/>
    </x:row>
    <x:row r="3">
      <x:c r="A3" s="32"/>
      <x:c r="B3" s="32"/>
      <x:c r="C3" s="32"/>
      <x:c r="D3" s="32"/>
      <x:c r="E3" s="32"/>
    </x:row>
    <x:row r="4">
      <x:c r="A4" s="32"/>
      <x:c r="B4" s="32"/>
      <x:c r="C4" s="32"/>
      <x:c r="D4" s="32"/>
      <x:c r="E4" s="32"/>
    </x:row>
    <x:row r="5">
      <x:c r="A5" s="47" t="str">
        <x:v>発行元</x:v>
      </x:c>
      <x:c r="B5" s="48" t="str">
        <x:v>情報源</x:v>
      </x:c>
      <x:c r="C5" s="48" t="str">
        <x:v>公式URL</x:v>
      </x:c>
      <x:c r="D5" s="48" t="str">
        <x:v>最終確認日</x:v>
      </x:c>
      <x:c r="E5" s="49" t="str">
        <x:v>用途／制限</x:v>
      </x:c>
    </x:row>
    <x:row r="6" ht="44" customHeight="1">
      <x:c r="A6" s="92" t="str">
        <x:v>W3C</x:v>
      </x:c>
      <x:c r="B6" s="92" t="str">
        <x:v>WCAG 2.2</x:v>
      </x:c>
      <x:c r="C6" s="92" t="str">
        <x:v>https://www.w3.org/TR/WCAG22/</x:v>
      </x:c>
      <x:c r="D6" s="92" t="str">
        <x:v>2026-09-19</x:v>
      </x:c>
      <x:c r="E6" s="92" t="str">
        <x:v>ウェブアクセシビリティ基準の一次資料</x:v>
      </x:c>
    </x:row>
    <x:row r="7" ht="44" customHeight="1">
      <x:c r="A7" s="92" t="str">
        <x:v>W3C WAI</x:v>
      </x:c>
      <x:c r="B7" s="92" t="str">
        <x:v>Forms Tutorial</x:v>
      </x:c>
      <x:c r="C7" s="92" t="str">
        <x:v>https://www.w3.org/WAI/tutorials/forms/</x:v>
      </x:c>
      <x:c r="D7" s="92" t="str">
        <x:v>2026-09-19</x:v>
      </x:c>
      <x:c r="E7" s="92" t="str">
        <x:v>ラベル、説明、検証、誤り、進捗、制限時間に使用</x:v>
      </x:c>
    </x:row>
    <x:row r="8" ht="44" customHeight="1">
      <x:c r="A8" s="92" t="str">
        <x:v>U.S. Department of Justice</x:v>
      </x:c>
      <x:c r="B8" s="92" t="str">
        <x:v>Guidance on Web Accessibility and the ADA</x:v>
      </x:c>
      <x:c r="C8" s="92" t="str">
        <x:v>https://www.ada.gov/resources/web-guidance/</x:v>
      </x:c>
      <x:c r="D8" s="92" t="str">
        <x:v>2026-09-19</x:v>
      </x:c>
      <x:c r="E8" s="92" t="str">
        <x:v>米国の公式指針。適用判断は法律専門家に確認する</x:v>
      </x:c>
    </x:row>
    <x:row r="9" ht="44" customHeight="1">
      <x:c r="A9" s="92" t="str">
        <x:v>Section508.gov</x:v>
      </x:c>
      <x:c r="B9" s="92" t="str">
        <x:v>Accessibility Conformance Report guidance</x:v>
      </x:c>
      <x:c r="C9" s="92" t="str">
        <x:v>https://www.section508.gov/sell/acr/</x:v>
      </x:c>
      <x:c r="D9" s="92" t="str">
        <x:v>2026-09-19</x:v>
      </x:c>
      <x:c r="E9" s="92" t="str">
        <x:v>調達証拠の文脈。本書は適合報告書ではない</x:v>
      </x:c>
    </x:row>
  </x:sheetData>
  <x:mergeCells>
    <x:mergeCell ref="A2:E2"/>
  </x:mergeCells>
  <x:pageMargins left="0.7" right="0.7" top="0.75" bottom="0.75" header="0.3" footer="0.3"/>
  <x:tableParts count="1">
    <x:tablePart xmlns:r="http://schemas.openxmlformats.org/officeDocument/2006/relationships" r:id="R3a163525cbf94409"/>
  </x:tableParts>
</x:worksheet>
</file>