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ba7602fd34e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사용 안내" sheetId="1" r:id="Rd7ce588b344b4bed"/>
    <x:sheet xmlns:r="http://schemas.openxmlformats.org/officeDocument/2006/relationships" name="입력" sheetId="2" r:id="Ree83aa79552f47a8"/>
    <x:sheet xmlns:r="http://schemas.openxmlformats.org/officeDocument/2006/relationships" name="퍼널 모델" sheetId="3" r:id="R09ffd980aeb74af5"/>
    <x:sheet xmlns:r="http://schemas.openxmlformats.org/officeDocument/2006/relationships" name="시나리오" sheetId="4" r:id="R8d6a2a5372504afc"/>
    <x:sheet xmlns:r="http://schemas.openxmlformats.org/officeDocument/2006/relationships" name="용량과 예산" sheetId="5" r:id="Rb3fc2c07aec14539"/>
    <x:sheet xmlns:r="http://schemas.openxmlformats.org/officeDocument/2006/relationships" name="민감도" sheetId="6" r:id="Rc641bbb561b446c5"/>
    <x:sheet xmlns:r="http://schemas.openxmlformats.org/officeDocument/2006/relationships" name="품질 확인" sheetId="7" r:id="R203508a7d68a4c01"/>
    <x:sheet xmlns:r="http://schemas.openxmlformats.org/officeDocument/2006/relationships" name="방법" sheetId="8" r:id="R2b84f9b93f3c447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164" formatCode="0.0%"/>
    <x:numFmt numFmtId="165" formatCode="$#,##0.00"/>
    <x:numFmt numFmtId="166" formatCode="#,##0.0"/>
    <x:numFmt numFmtId="200" formatCode="0%"/>
    <x:numFmt numFmtId="201" formatCode="$#,##0"/>
    <x:numFmt numFmtId="202" formatCode="#,##0"/>
    <x:numFmt numFmtId="203" formatCode="General"/>
  </x:numFmts>
  <x:fonts count="3">
    <x:font>
      <x:sz val="11"/>
      <x:color theme="1"/>
      <x:name val="Calibri"/>
      <x:family val="2"/>
      <x:scheme val="minor"/>
    </x:font>
    <x:font>
      <x:sz val="10"/>
      <x:color rgb="FF253746"/>
      <x:name val="Noto Sans CJK TC"/>
    </x:font>
    <x:font>
      <x:b/>
      <x:sz val="13"/>
      <x:color rgb="FFFFFFFF"/>
      <x:name val="Noto Sans CJK TC"/>
    </x:font>
  </x:fonts>
  <x:fills count="4">
    <x:fill>
      <x:patternFill patternType="none"/>
    </x:fill>
    <x:fill>
      <x:patternFill patternType="gray125"/>
    </x:fill>
    <x:fill>
      <x:patternFill patternType="solid">
        <x:fgColor rgb="FFDDEBF7"/>
      </x:patternFill>
    </x:fill>
    <x:fill>
      <x:patternFill patternType="solid">
        <x:fgColor rgb="FF17324D"/>
      </x:patternFill>
    </x:fill>
  </x:fills>
  <x:borders count="2">
    <x:border>
      <x:left/>
      <x:right/>
      <x:top/>
      <x:bottom/>
      <x:diagonal/>
    </x:border>
    <x:border>
      <x:bottom style="thin">
        <x:color rgb="FFD7DEE5"/>
      </x:bottom>
    </x:border>
  </x:borders>
  <x:cellStyleXfs count="1">
    <x:xf numFmtId="0" fontId="0" fillId="0" borderId="0"/>
  </x:cellStyleXfs>
  <x:cellXfs count="17">
    <x:xf numFmtId="0" fontId="0" fillId="0" borderId="0" xfId="0"/>
    <x:xf numFmtId="0" fontId="2" fillId="3" borderId="1" xfId="0" applyAlignment="1">
      <x:alignment vertical="top" wrapText="1"/>
    </x:xf>
    <x:xf numFmtId="0" fontId="1" fillId="0" borderId="1" xfId="0" applyAlignment="1">
      <x:alignment vertical="top" wrapText="1"/>
    </x:xf>
    <x:xf numFmtId="0" fontId="1" fillId="0" borderId="0" xfId="0" applyAlignment="1">
      <x:alignment vertical="top" wrapText="1"/>
    </x:xf>
    <x:xf numFmtId="166" fontId="1" fillId="2" borderId="1" xfId="0" applyAlignment="1">
      <x:alignment vertical="top" wrapText="1"/>
    </x:xf>
    <x:xf numFmtId="164" fontId="1" fillId="2" borderId="1" xfId="0" applyAlignment="1">
      <x:alignment vertical="top" wrapText="1"/>
    </x:xf>
    <x:xf numFmtId="165" fontId="1" fillId="2" borderId="1" xfId="0" applyAlignment="1">
      <x:alignment vertical="top" wrapText="1"/>
    </x:xf>
    <x:xf numFmtId="166" fontId="1" fillId="0" borderId="1" xfId="0" applyAlignment="1">
      <x:alignment vertical="top" wrapText="1"/>
    </x:xf>
    <x:xf numFmtId="165" fontId="1" fillId="0" borderId="1" xfId="0" applyAlignment="1">
      <x:alignment vertical="top" wrapText="1"/>
    </x:xf>
    <x:xf numFmtId="200" fontId="0" fillId="0" borderId="0" xfId="0" applyNumberFormat="1" applyFont="1" applyFill="1" applyBorder="1"/>
    <x:xf numFmtId="200" fontId="1" fillId="0" borderId="1" xfId="0" applyNumberFormat="1" applyFont="1" applyFill="1" applyBorder="1" applyAlignment="1">
      <x:alignment vertical="top" wrapText="1"/>
    </x:xf>
    <x:xf numFmtId="201" fontId="0" fillId="0" borderId="0" xfId="0" applyNumberFormat="1" applyFont="1" applyFill="1" applyBorder="1"/>
    <x:xf numFmtId="166" fontId="1" fillId="0" borderId="1" xfId="0" applyNumberFormat="1" applyFont="1" applyFill="1" applyBorder="1" applyAlignment="1">
      <x:alignment vertical="top" wrapText="1"/>
    </x:xf>
    <x:xf numFmtId="165" fontId="1" fillId="0" borderId="1" xfId="0" applyNumberFormat="1" applyFont="1" applyFill="1" applyBorder="1" applyAlignment="1">
      <x:alignment vertical="top" wrapText="1"/>
    </x:xf>
    <x:xf numFmtId="202" fontId="1" fillId="0" borderId="1" xfId="0" applyNumberFormat="1" applyFont="1" applyFill="1" applyBorder="1" applyAlignment="1">
      <x:alignment vertical="top" wrapText="1"/>
    </x:xf>
    <x:xf numFmtId="203" fontId="1" fillId="0" borderId="1" xfId="0" applyNumberFormat="1" applyFont="1" applyFill="1" applyBorder="1" applyAlignment="1">
      <x:alignment vertical="top" wrapText="1"/>
    </x:xf>
    <x:xf numFmtId="0" fontId="1" fillId="0" borderId="1" xfId="0" applyNumberFormat="1" applyFont="1" applyFill="1" applyBorder="1" applyAlignment="1">
      <x:alignment vertical="top" wrapText="1"/>
    </x:xf>
  </x:cellXfs>
  <x:cellStyles count="1">
    <x:cellStyle name="Normal" xfId="0"/>
  </x:cellStyles>
  <x:dxfs count="12">
    <x:dxf>
      <x:font>
        <x:b/>
        <x:color rgb="FFB42318"/>
      </x:font>
      <x:fill>
        <x:patternFill patternType="solid">
          <x:bgColor rgb="FFFDE9E7"/>
        </x:patternFill>
      </x:fill>
    </x:dxf>
    <x:dxf>
      <x:font>
        <x:color rgb="FFB42318"/>
      </x:font>
      <x:fill>
        <x:patternFill patternType="solid">
          <x:bgColor rgb="FFFDE9E7"/>
        </x:patternFill>
      </x:fill>
    </x:dxf>
    <x:dxf>
      <x:font>
        <x:color rgb="FFB42318"/>
      </x:font>
      <x:fill>
        <x:patternFill patternType="solid">
          <x:bgColor rgb="FFFDE9E7"/>
        </x:patternFill>
      </x:fill>
    </x:dxf>
    <x:dxf>
      <x:font>
        <x:color rgb="FFB42318"/>
      </x:font>
      <x:fill>
        <x:patternFill patternType="solid">
          <x:bgColor rgb="FFFDE9E7"/>
        </x:patternFill>
      </x:fill>
    </x:dxf>
    <x:dxf>
      <x:font>
        <x:color rgb="FFB42318"/>
      </x:font>
      <x:fill>
        <x:patternFill patternType="solid">
          <x:bgColor rgb="FFFDE9E7"/>
        </x:patternFill>
      </x:fill>
    </x:dxf>
    <x:dxf>
      <x:font>
        <x:color rgb="FFB42318"/>
      </x:font>
      <x:fill>
        <x:patternFill patternType="solid">
          <x:bgColor rgb="FFFDE9E7"/>
        </x:patternFill>
      </x:fill>
    </x:dxf>
    <x:dxf>
      <x:font>
        <x:color rgb="FFB42318"/>
      </x:font>
      <x:fill>
        <x:patternFill patternType="solid">
          <x:bgColor rgb="FFFDE9E7"/>
        </x:patternFill>
      </x:fill>
    </x:dxf>
    <x:dxf>
      <x:font>
        <x:color rgb="FFB42318"/>
      </x:font>
      <x:fill>
        <x:patternFill patternType="solid">
          <x:bgColor rgb="FFFDE9E7"/>
        </x:patternFill>
      </x:fill>
    </x:dxf>
    <x:dxf>
      <x:font>
        <x:color rgb="FFB42318"/>
      </x:font>
      <x:fill>
        <x:patternFill patternType="solid">
          <x:bgColor rgb="FFFDE9E7"/>
        </x:patternFill>
      </x:fill>
    </x:dxf>
    <x:dxf>
      <x:font>
        <x:color rgb="FFB42318"/>
      </x:font>
      <x:fill>
        <x:patternFill patternType="solid">
          <x:bgColor rgb="FFFDE9E7"/>
        </x:patternFill>
      </x:fill>
    </x:dxf>
    <x:dxf>
      <x:font>
        <x:color rgb="FFB42318"/>
      </x:font>
      <x:fill>
        <x:patternFill patternType="solid">
          <x:bgColor rgb="FFFDE9E7"/>
        </x:patternFill>
      </x:fill>
    </x:dxf>
    <x:dxf>
      <x:font>
        <x:color rgb="FFB42318"/>
      </x:font>
      <x:fill>
        <x:patternFill patternType="solid">
          <x:bgColor rgb="FFFDE9E7"/>
        </x:patternFill>
      </x:fill>
    </x:dxf>
  </x:dxf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7938233a3a4036" /><Relationship Type="http://schemas.openxmlformats.org/officeDocument/2006/relationships/theme" Target="/xl/theme/theme1.xml" Id="R915e2aa375bd4610" /><Relationship Type="http://schemas.openxmlformats.org/officeDocument/2006/relationships/sharedStrings" Target="/xl/sharedStrings.xml" Id="Rd4c891a52fbb497d" /><Relationship Type="http://schemas.openxmlformats.org/officeDocument/2006/relationships/worksheet" Target="/xl/worksheets/sheet1.xml" Id="Rd7ce588b344b4bed" /><Relationship Type="http://schemas.openxmlformats.org/officeDocument/2006/relationships/worksheet" Target="/xl/worksheets/sheet2.xml" Id="Ree83aa79552f47a8" /><Relationship Type="http://schemas.openxmlformats.org/officeDocument/2006/relationships/worksheet" Target="/xl/worksheets/sheet3.xml" Id="R09ffd980aeb74af5" /><Relationship Type="http://schemas.openxmlformats.org/officeDocument/2006/relationships/worksheet" Target="/xl/worksheets/sheet4.xml" Id="R8d6a2a5372504afc" /><Relationship Type="http://schemas.openxmlformats.org/officeDocument/2006/relationships/worksheet" Target="/xl/worksheets/sheet5.xml" Id="Rb3fc2c07aec14539" /><Relationship Type="http://schemas.openxmlformats.org/officeDocument/2006/relationships/worksheet" Target="/xl/worksheets/sheet6.xml" Id="Rc641bbb561b446c5" /><Relationship Type="http://schemas.openxmlformats.org/officeDocument/2006/relationships/worksheet" Target="/xl/worksheets/sheet7.xml" Id="R203508a7d68a4c01" /><Relationship Type="http://schemas.openxmlformats.org/officeDocument/2006/relationships/worksheet" Target="/xl/worksheets/sheet8.xml" Id="R2b84f9b93f3c447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d91e03206bc24441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신청률과 정보 완료율에 따른 비용 노출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tx>
            <c:v>75%</c:v>
          </c:tx>
          <c:marker>
            <c:symbol val="none"/>
          </c:marker>
          <c:cat>
            <c:strRef>
              <c:f>'민감도'!$G$2:$G$6</c:f>
              <c:strCache>
                <c:ptCount val="0"/>
              </c:strCache>
            </c:strRef>
          </c:cat>
          <c:val>
            <c:numRef>
              <c:f>'민감도'!$H$2:$H$6</c:f>
              <c:numCache>
                <c:formatCode>$#,##0</c:formatCode>
                <c:ptCount val="0"/>
              </c:numCache>
            </c:numRef>
          </c:val>
          <c:smooth val="0"/>
        </c:ser>
        <c:ser>
          <c:idx val="1"/>
          <c:order val="1"/>
          <c:tx>
            <c:v>85%</c:v>
          </c:tx>
          <c:marker>
            <c:symbol val="none"/>
          </c:marker>
          <c:cat>
            <c:strRef>
              <c:f>'민감도'!$G$2:$G$6</c:f>
              <c:strCache>
                <c:ptCount val="0"/>
              </c:strCache>
            </c:strRef>
          </c:cat>
          <c:val>
            <c:numRef>
              <c:f>'민감도'!$I$2:$I$6</c:f>
              <c:numCache>
                <c:formatCode>$#,##0</c:formatCode>
                <c:ptCount val="0"/>
              </c:numCache>
            </c:numRef>
          </c:val>
          <c:smooth val="0"/>
        </c:ser>
        <c:ser>
          <c:idx val="2"/>
          <c:order val="2"/>
          <c:tx>
            <c:v>90%</c:v>
          </c:tx>
          <c:marker>
            <c:symbol val="none"/>
          </c:marker>
          <c:cat>
            <c:strRef>
              <c:f>'민감도'!$G$2:$G$6</c:f>
              <c:strCache>
                <c:ptCount val="0"/>
              </c:strCache>
            </c:strRef>
          </c:cat>
          <c:val>
            <c:numRef>
              <c:f>'민감도'!$J$2:$J$6</c:f>
              <c:numCache>
                <c:formatCode>$#,##0</c:formatCode>
                <c:ptCount val="0"/>
              </c:numCache>
            </c:numRef>
          </c:val>
          <c:smooth val="0"/>
        </c:ser>
        <c:ser>
          <c:idx val="3"/>
          <c:order val="3"/>
          <c:tx>
            <c:v>95%</c:v>
          </c:tx>
          <c:marker>
            <c:symbol val="none"/>
          </c:marker>
          <c:cat>
            <c:strRef>
              <c:f>'민감도'!$G$2:$G$6</c:f>
              <c:strCache>
                <c:ptCount val="0"/>
              </c:strCache>
            </c:strRef>
          </c:cat>
          <c:val>
            <c:numRef>
              <c:f>'민감도'!$K$2:$K$6</c:f>
              <c:numCache>
                <c:formatCode>$#,##0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신청률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비용 노출</a:t>
                </a:r>
              </a:p>
            </c:rich>
          </c:tx>
          <c:overlay val="0"/>
        </c:title>
        <c:numFmt formatCode="$#,##0" sourceLinked="0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8</xdr:row>
      <xdr:rowOff>0</xdr:rowOff>
    </xdr:from>
    <xdr:to>
      <xdr:col>17</xdr:col>
      <xdr:colOff>0</xdr:colOff>
      <xdr:row>24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91e03206bc2444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1.xml" Id="Rce2f9d88ba034f79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baseColWidth="8" defaultRowHeight="15"/>
  <x:cols>
    <x:col min="1" max="1" width="71" hidden="0" customWidth="1"/>
    <x:col min="2" max="2" width="18" hidden="0" customWidth="1"/>
    <x:col min="3" max="3" width="20" hidden="0" customWidth="1"/>
  </x:cols>
  <x:sheetData>
    <x:row r="1" ht="55" customHeight="1">
      <x:c r="A1" s="1" t="inlineStr">
        <x:is>
          <x:t xml:space="preserve">2027년 기업 선물 캠페인 참여 예측 계산기</x:t>
        </x:is>
      </x:c>
      <x:c r="B1" s="1" t="str">
        <x:v>v1.2</x:v>
      </x:c>
      <x:c r="C1" s="1" t="str">
        <x:v>2026-10-09</x:v>
      </x:c>
    </x:row>
    <x:row r="2">
      <x:c r="A2" s="2" t="inlineStr">
        <x:is>
          <x:t xml:space="preserve">목적</x:t>
        </x:is>
      </x:c>
      <x:c r="B2" s="3" t="n"/>
      <x:c r="C2" s="3" t="n"/>
    </x:row>
    <x:row r="3" ht="40" customHeight="1">
      <x:c r="A3" s="2" t="inlineStr">
        <x:is>
          <x:t xml:space="preserve">파란 입력 셀을 조직의 가정으로 바꾸세요.</x:t>
        </x:is>
      </x:c>
      <x:c r="B3" s="3" t="n"/>
      <x:c r="C3" s="3" t="n"/>
    </x:row>
    <x:row r="4" ht="40" customHeight="1">
      <x:c r="A4" s="2" t="inlineStr">
        <x:is>
          <x:t xml:space="preserve">모든 출력은 계획 추정치이며 보장이나 업계 기준이 아닙니다.</x:t>
        </x:is>
      </x:c>
      <x:c r="B4" s="3" t="n"/>
      <x:c r="C4" s="3" t="n"/>
    </x:row>
    <x:row r="5" ht="72" customHeight="1">
      <x:c r="A5" s="16" t="str">
        <x:v>모든 입력은 필수 숫자입니다. 비율은 0%~100%, 초대 수와 비용은 0 이상, 일일 처리 용량은 0보다 커야 합니다. 잘못된 입력은 ‘입력 오류’, 잘못된 용량은 ‘계산 불가’로 표시합니다.</x:v>
      </x:c>
      <x:c r="B5" s="3" t="n"/>
      <x:c r="C5" s="3" t="n"/>
    </x:row>
    <x:row r="6" ht="40" customHeight="1">
      <x:c r="A6" s="2" t="inlineStr">
        <x:is>
          <x:t xml:space="preserve">재고, 예산, 지원 용량을 확정하기 전에 낮음·기준·높음 시나리오를 검토하세요.</x:t>
        </x:is>
      </x:c>
      <x:c r="B6" s="3" t="n"/>
      <x:c r="C6" s="3" t="n"/>
    </x:row>
    <x:row r="7">
      <x:c r="A7" s="2" t="inlineStr">
        <x:is>
          <x:t xml:space="preserve">Giftpack</x:t>
        </x:is>
      </x:c>
      <x:c r="B7" s="2" t="inlineStr">
        <x:is>
          <x:t xml:space="preserve">https://giftpack.ai/</x:t>
        </x:is>
      </x:c>
      <x:c r="C7" s="3" t="n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baseColWidth="8" defaultRowHeight="15"/>
  <x:cols>
    <x:col min="1" max="1" width="34" hidden="0" customWidth="1"/>
    <x:col min="2" max="2" width="18" customWidth="1"/>
    <x:col min="3" max="3" width="18" customWidth="1"/>
    <x:col min="4" max="4" width="18" customWidth="1"/>
    <x:col min="5" max="5" width="23" hidden="0" customWidth="1"/>
  </x:cols>
  <x:sheetData>
    <x:row r="1" ht="42" customHeight="1">
      <x:c r="A1" s="1" t="inlineStr">
        <x:is>
          <x:t xml:space="preserve">초대 발송 수</x:t>
        </x:is>
      </x:c>
      <x:c r="B1" s="1" t="inlineStr">
        <x:is>
          <x:t xml:space="preserve">낮음</x:t>
        </x:is>
      </x:c>
      <x:c r="C1" s="1" t="inlineStr">
        <x:is>
          <x:t xml:space="preserve">기준</x:t>
        </x:is>
      </x:c>
      <x:c r="D1" s="1" t="inlineStr">
        <x:is>
          <x:t xml:space="preserve">높음</x:t>
        </x:is>
      </x:c>
      <x:c r="E1" s="1" t="str">
        <x:v>입력 기준</x:v>
      </x:c>
    </x:row>
    <x:row r="2">
      <x:c r="A2" s="2" t="inlineStr">
        <x:is>
          <x:t xml:space="preserve">초대 발송 수</x:t>
        </x:is>
      </x:c>
      <x:c r="B2" s="4" t="n">
        <x:v>10000</x:v>
      </x:c>
      <x:c r="C2" s="4" t="n">
        <x:v>10000</x:v>
      </x:c>
      <x:c r="D2" s="4" t="n">
        <x:v>10000</x:v>
      </x:c>
      <x:c r="E2" s="2" t="inlineStr">
        <x:is>
          <x:t xml:space="preserve">&gt;=0</x:t>
        </x:is>
      </x:c>
    </x:row>
    <x:row r="3">
      <x:c r="A3" s="2" t="inlineStr">
        <x:is>
          <x:t xml:space="preserve">초대 도달률</x:t>
        </x:is>
      </x:c>
      <x:c r="B3" s="5" t="n">
        <x:v>0.92</x:v>
      </x:c>
      <x:c r="C3" s="5" t="n">
        <x:v>0.96</x:v>
      </x:c>
      <x:c r="D3" s="5" t="n">
        <x:v>0.98</x:v>
      </x:c>
      <x:c r="E3" s="2" t="inlineStr">
        <x:is>
          <x:t xml:space="preserve">0%–100%</x:t>
        </x:is>
      </x:c>
    </x:row>
    <x:row r="4">
      <x:c r="A4" s="2" t="inlineStr">
        <x:is>
          <x:t xml:space="preserve">신청률</x:t>
        </x:is>
      </x:c>
      <x:c r="B4" s="5" t="n">
        <x:v>0.35</x:v>
      </x:c>
      <x:c r="C4" s="5" t="n">
        <x:v>0.5</x:v>
      </x:c>
      <x:c r="D4" s="5" t="n">
        <x:v>0.65</x:v>
      </x:c>
      <x:c r="E4" s="2" t="inlineStr">
        <x:is>
          <x:t xml:space="preserve">0%–100%</x:t>
        </x:is>
      </x:c>
    </x:row>
    <x:row r="5">
      <x:c r="A5" s="2" t="inlineStr">
        <x:is>
          <x:t xml:space="preserve">주소·정보 완료율</x:t>
        </x:is>
      </x:c>
      <x:c r="B5" s="5" t="n">
        <x:v>0.8</x:v>
      </x:c>
      <x:c r="C5" s="5" t="n">
        <x:v>0.9</x:v>
      </x:c>
      <x:c r="D5" s="5" t="n">
        <x:v>0.95</x:v>
      </x:c>
      <x:c r="E5" s="2" t="inlineStr">
        <x:is>
          <x:t xml:space="preserve">0%–100%</x:t>
        </x:is>
      </x:c>
    </x:row>
    <x:row r="6">
      <x:c r="A6" s="2" t="inlineStr">
        <x:is>
          <x:t xml:space="preserve">자격 통과율</x:t>
        </x:is>
      </x:c>
      <x:c r="B6" s="5" t="n">
        <x:v>0.95</x:v>
      </x:c>
      <x:c r="C6" s="5" t="n">
        <x:v>0.98</x:v>
      </x:c>
      <x:c r="D6" s="5" t="n">
        <x:v>0.99</x:v>
      </x:c>
      <x:c r="E6" s="2" t="inlineStr">
        <x:is>
          <x:t xml:space="preserve">0%–100%</x:t>
        </x:is>
      </x:c>
    </x:row>
    <x:row r="7">
      <x:c r="A7" s="2" t="inlineStr">
        <x:is>
          <x:t xml:space="preserve">재고 수용률</x:t>
        </x:is>
      </x:c>
      <x:c r="B7" s="5" t="n">
        <x:v>0.9</x:v>
      </x:c>
      <x:c r="C7" s="5" t="n">
        <x:v>0.96</x:v>
      </x:c>
      <x:c r="D7" s="5" t="n">
        <x:v>0.99</x:v>
      </x:c>
      <x:c r="E7" s="2" t="inlineStr">
        <x:is>
          <x:t xml:space="preserve">0%–100%</x:t>
        </x:is>
      </x:c>
    </x:row>
    <x:row r="8">
      <x:c r="A8" s="2" t="inlineStr">
        <x:is>
          <x:t xml:space="preserve">배송 성공률</x:t>
        </x:is>
      </x:c>
      <x:c r="B8" s="5" t="n">
        <x:v>0.9399999999999999</x:v>
      </x:c>
      <x:c r="C8" s="5" t="n">
        <x:v>0.97</x:v>
      </x:c>
      <x:c r="D8" s="5" t="n">
        <x:v>0.99</x:v>
      </x:c>
      <x:c r="E8" s="2" t="inlineStr">
        <x:is>
          <x:t xml:space="preserve">0%–100%</x:t>
        </x:is>
      </x:c>
    </x:row>
    <x:row r="9">
      <x:c r="A9" s="2" t="inlineStr">
        <x:is>
          <x:t xml:space="preserve">단가</x:t>
        </x:is>
      </x:c>
      <x:c r="B9" s="6" t="n">
        <x:v>65</x:v>
      </x:c>
      <x:c r="C9" s="6" t="n">
        <x:v>72</x:v>
      </x:c>
      <x:c r="D9" s="6" t="n">
        <x:v>80</x:v>
      </x:c>
      <x:c r="E9" s="2" t="inlineStr">
        <x:is>
          <x:t xml:space="preserve">&gt;=0</x:t>
        </x:is>
      </x:c>
    </x:row>
    <x:row r="10">
      <x:c r="A10" s="2" t="inlineStr">
        <x:is>
          <x:t xml:space="preserve">예비율</x:t>
        </x:is>
      </x:c>
      <x:c r="B10" s="5" t="n">
        <x:v>0.03</x:v>
      </x:c>
      <x:c r="C10" s="5" t="n">
        <x:v>0.05</x:v>
      </x:c>
      <x:c r="D10" s="5" t="n">
        <x:v>0.08</x:v>
      </x:c>
      <x:c r="E10" s="2" t="inlineStr">
        <x:is>
          <x:t xml:space="preserve">0%–100%</x:t>
        </x:is>
      </x:c>
    </x:row>
    <x:row r="11">
      <x:c r="A11" s="2" t="inlineStr">
        <x:is>
          <x:t xml:space="preserve">고객 지원 발생률</x:t>
        </x:is>
      </x:c>
      <x:c r="B11" s="5" t="n">
        <x:v>0.1</x:v>
      </x:c>
      <x:c r="C11" s="5" t="n">
        <x:v>0.06</x:v>
      </x:c>
      <x:c r="D11" s="5" t="n">
        <x:v>0.04</x:v>
      </x:c>
      <x:c r="E11" s="2" t="inlineStr">
        <x:is>
          <x:t xml:space="preserve">0%–100%</x:t>
        </x:is>
      </x:c>
    </x:row>
  </x:sheetData>
  <x:conditionalFormatting sqref="B2:D2">
    <x:cfRule type="expression" dxfId="1" priority="1">
      <x:formula>IFERROR(NOT(AND(ISNUMBER(B2),B2&gt;=0)),TRUE)</x:formula>
    </x:cfRule>
  </x:conditionalFormatting>
  <x:conditionalFormatting sqref="B3:D3">
    <x:cfRule type="expression" dxfId="2" priority="2">
      <x:formula>IFERROR(NOT(AND(ISNUMBER(B3),B3&gt;=0,B3&lt;=1)),TRUE)</x:formula>
    </x:cfRule>
  </x:conditionalFormatting>
  <x:conditionalFormatting sqref="B4:D4">
    <x:cfRule type="expression" dxfId="3" priority="3">
      <x:formula>IFERROR(NOT(AND(ISNUMBER(B4),B4&gt;=0,B4&lt;=1)),TRUE)</x:formula>
    </x:cfRule>
  </x:conditionalFormatting>
  <x:conditionalFormatting sqref="B5:D5">
    <x:cfRule type="expression" dxfId="4" priority="4">
      <x:formula>IFERROR(NOT(AND(ISNUMBER(B5),B5&gt;=0,B5&lt;=1)),TRUE)</x:formula>
    </x:cfRule>
  </x:conditionalFormatting>
  <x:conditionalFormatting sqref="B6:D6">
    <x:cfRule type="expression" dxfId="5" priority="5">
      <x:formula>IFERROR(NOT(AND(ISNUMBER(B6),B6&gt;=0,B6&lt;=1)),TRUE)</x:formula>
    </x:cfRule>
  </x:conditionalFormatting>
  <x:conditionalFormatting sqref="B7:D7">
    <x:cfRule type="expression" dxfId="6" priority="6">
      <x:formula>IFERROR(NOT(AND(ISNUMBER(B7),B7&gt;=0,B7&lt;=1)),TRUE)</x:formula>
    </x:cfRule>
  </x:conditionalFormatting>
  <x:conditionalFormatting sqref="B8:D8">
    <x:cfRule type="expression" dxfId="7" priority="7">
      <x:formula>IFERROR(NOT(AND(ISNUMBER(B8),B8&gt;=0,B8&lt;=1)),TRUE)</x:formula>
    </x:cfRule>
  </x:conditionalFormatting>
  <x:conditionalFormatting sqref="B9:D9">
    <x:cfRule type="expression" dxfId="8" priority="8">
      <x:formula>IFERROR(NOT(AND(ISNUMBER(B9),B9&gt;=0)),TRUE)</x:formula>
    </x:cfRule>
  </x:conditionalFormatting>
  <x:conditionalFormatting sqref="B10:D10">
    <x:cfRule type="expression" dxfId="9" priority="9">
      <x:formula>IFERROR(NOT(AND(ISNUMBER(B10),B10&gt;=0,B10&lt;=1)),TRUE)</x:formula>
    </x:cfRule>
  </x:conditionalFormatting>
  <x:conditionalFormatting sqref="B11:D11">
    <x:cfRule type="expression" dxfId="10" priority="10">
      <x:formula>IFERROR(NOT(AND(ISNUMBER(B11),B11&gt;=0,B11&lt;=1)),TRUE)</x:formula>
    </x:cfRule>
  </x:conditionalFormatting>
  <x:dataValidations count="30">
    <x:dataValidation type="custom" errorStyle="stop" allowBlank="0" showErrorMessage="1" errorTitle="입력 오류" error="필수 숫자이며 0 이상으로 입력하세요." sqref="B2">
      <x:formula1>AND(ISNUMBER(B2),B2&gt;=0)</x:formula1>
    </x:dataValidation>
    <x:dataValidation type="custom" errorStyle="stop" allowBlank="0" showErrorMessage="1" errorTitle="입력 오류" error="필수 숫자이며 0 이상 1 이하로 입력하세요." sqref="B3">
      <x:formula1>AND(ISNUMBER(B3),B3&gt;=0,B3&lt;=1)</x:formula1>
    </x:dataValidation>
    <x:dataValidation type="custom" errorStyle="stop" allowBlank="0" showErrorMessage="1" errorTitle="입력 오류" error="필수 숫자이며 0 이상 1 이하로 입력하세요." sqref="B4">
      <x:formula1>AND(ISNUMBER(B4),B4&gt;=0,B4&lt;=1)</x:formula1>
    </x:dataValidation>
    <x:dataValidation type="custom" errorStyle="stop" allowBlank="0" showErrorMessage="1" errorTitle="입력 오류" error="필수 숫자이며 0 이상 1 이하로 입력하세요." sqref="B5">
      <x:formula1>AND(ISNUMBER(B5),B5&gt;=0,B5&lt;=1)</x:formula1>
    </x:dataValidation>
    <x:dataValidation type="custom" errorStyle="stop" allowBlank="0" showErrorMessage="1" errorTitle="입력 오류" error="필수 숫자이며 0 이상 1 이하로 입력하세요." sqref="B6">
      <x:formula1>AND(ISNUMBER(B6),B6&gt;=0,B6&lt;=1)</x:formula1>
    </x:dataValidation>
    <x:dataValidation type="custom" errorStyle="stop" allowBlank="0" showErrorMessage="1" errorTitle="입력 오류" error="필수 숫자이며 0 이상 1 이하로 입력하세요." sqref="B7">
      <x:formula1>AND(ISNUMBER(B7),B7&gt;=0,B7&lt;=1)</x:formula1>
    </x:dataValidation>
    <x:dataValidation type="custom" errorStyle="stop" allowBlank="0" showErrorMessage="1" errorTitle="입력 오류" error="필수 숫자이며 0 이상 1 이하로 입력하세요." sqref="B8">
      <x:formula1>AND(ISNUMBER(B8),B8&gt;=0,B8&lt;=1)</x:formula1>
    </x:dataValidation>
    <x:dataValidation type="custom" errorStyle="stop" allowBlank="0" showErrorMessage="1" errorTitle="입력 오류" error="필수 숫자이며 0 이상으로 입력하세요." sqref="B9">
      <x:formula1>AND(ISNUMBER(B9),B9&gt;=0)</x:formula1>
    </x:dataValidation>
    <x:dataValidation type="custom" errorStyle="stop" allowBlank="0" showErrorMessage="1" errorTitle="입력 오류" error="필수 숫자이며 0 이상 1 이하로 입력하세요." sqref="B10">
      <x:formula1>AND(ISNUMBER(B10),B10&gt;=0,B10&lt;=1)</x:formula1>
    </x:dataValidation>
    <x:dataValidation type="custom" errorStyle="stop" allowBlank="0" showErrorMessage="1" errorTitle="입력 오류" error="필수 숫자이며 0 이상 1 이하로 입력하세요." sqref="B11">
      <x:formula1>AND(ISNUMBER(B11),B11&gt;=0,B11&lt;=1)</x:formula1>
    </x:dataValidation>
    <x:dataValidation type="custom" errorStyle="stop" allowBlank="0" showErrorMessage="1" errorTitle="입력 오류" error="필수 숫자이며 0 이상으로 입력하세요." sqref="C2">
      <x:formula1>AND(ISNUMBER(C2),C2&gt;=0)</x:formula1>
    </x:dataValidation>
    <x:dataValidation type="custom" errorStyle="stop" allowBlank="0" showErrorMessage="1" errorTitle="입력 오류" error="필수 숫자이며 0 이상 1 이하로 입력하세요." sqref="C3">
      <x:formula1>AND(ISNUMBER(C3),C3&gt;=0,C3&lt;=1)</x:formula1>
    </x:dataValidation>
    <x:dataValidation type="custom" errorStyle="stop" allowBlank="0" showErrorMessage="1" errorTitle="입력 오류" error="필수 숫자이며 0 이상 1 이하로 입력하세요." sqref="C4">
      <x:formula1>AND(ISNUMBER(C4),C4&gt;=0,C4&lt;=1)</x:formula1>
    </x:dataValidation>
    <x:dataValidation type="custom" errorStyle="stop" allowBlank="0" showErrorMessage="1" errorTitle="입력 오류" error="필수 숫자이며 0 이상 1 이하로 입력하세요." sqref="C5">
      <x:formula1>AND(ISNUMBER(C5),C5&gt;=0,C5&lt;=1)</x:formula1>
    </x:dataValidation>
    <x:dataValidation type="custom" errorStyle="stop" allowBlank="0" showErrorMessage="1" errorTitle="입력 오류" error="필수 숫자이며 0 이상 1 이하로 입력하세요." sqref="C6">
      <x:formula1>AND(ISNUMBER(C6),C6&gt;=0,C6&lt;=1)</x:formula1>
    </x:dataValidation>
    <x:dataValidation type="custom" errorStyle="stop" allowBlank="0" showErrorMessage="1" errorTitle="입력 오류" error="필수 숫자이며 0 이상 1 이하로 입력하세요." sqref="C7">
      <x:formula1>AND(ISNUMBER(C7),C7&gt;=0,C7&lt;=1)</x:formula1>
    </x:dataValidation>
    <x:dataValidation type="custom" errorStyle="stop" allowBlank="0" showErrorMessage="1" errorTitle="입력 오류" error="필수 숫자이며 0 이상 1 이하로 입력하세요." sqref="C8">
      <x:formula1>AND(ISNUMBER(C8),C8&gt;=0,C8&lt;=1)</x:formula1>
    </x:dataValidation>
    <x:dataValidation type="custom" errorStyle="stop" allowBlank="0" showErrorMessage="1" errorTitle="입력 오류" error="필수 숫자이며 0 이상으로 입력하세요." sqref="C9">
      <x:formula1>AND(ISNUMBER(C9),C9&gt;=0)</x:formula1>
    </x:dataValidation>
    <x:dataValidation type="custom" errorStyle="stop" allowBlank="0" showErrorMessage="1" errorTitle="입력 오류" error="필수 숫자이며 0 이상 1 이하로 입력하세요." sqref="C10">
      <x:formula1>AND(ISNUMBER(C10),C10&gt;=0,C10&lt;=1)</x:formula1>
    </x:dataValidation>
    <x:dataValidation type="custom" errorStyle="stop" allowBlank="0" showErrorMessage="1" errorTitle="입력 오류" error="필수 숫자이며 0 이상 1 이하로 입력하세요." sqref="C11">
      <x:formula1>AND(ISNUMBER(C11),C11&gt;=0,C11&lt;=1)</x:formula1>
    </x:dataValidation>
    <x:dataValidation type="custom" errorStyle="stop" allowBlank="0" showErrorMessage="1" errorTitle="입력 오류" error="필수 숫자이며 0 이상으로 입력하세요." sqref="D2">
      <x:formula1>AND(ISNUMBER(D2),D2&gt;=0)</x:formula1>
    </x:dataValidation>
    <x:dataValidation type="custom" errorStyle="stop" allowBlank="0" showErrorMessage="1" errorTitle="입력 오류" error="필수 숫자이며 0 이상 1 이하로 입력하세요." sqref="D3">
      <x:formula1>AND(ISNUMBER(D3),D3&gt;=0,D3&lt;=1)</x:formula1>
    </x:dataValidation>
    <x:dataValidation type="custom" errorStyle="stop" allowBlank="0" showErrorMessage="1" errorTitle="입력 오류" error="필수 숫자이며 0 이상 1 이하로 입력하세요." sqref="D4">
      <x:formula1>AND(ISNUMBER(D4),D4&gt;=0,D4&lt;=1)</x:formula1>
    </x:dataValidation>
    <x:dataValidation type="custom" errorStyle="stop" allowBlank="0" showErrorMessage="1" errorTitle="입력 오류" error="필수 숫자이며 0 이상 1 이하로 입력하세요." sqref="D5">
      <x:formula1>AND(ISNUMBER(D5),D5&gt;=0,D5&lt;=1)</x:formula1>
    </x:dataValidation>
    <x:dataValidation type="custom" errorStyle="stop" allowBlank="0" showErrorMessage="1" errorTitle="입력 오류" error="필수 숫자이며 0 이상 1 이하로 입력하세요." sqref="D6">
      <x:formula1>AND(ISNUMBER(D6),D6&gt;=0,D6&lt;=1)</x:formula1>
    </x:dataValidation>
    <x:dataValidation type="custom" errorStyle="stop" allowBlank="0" showErrorMessage="1" errorTitle="입력 오류" error="필수 숫자이며 0 이상 1 이하로 입력하세요." sqref="D7">
      <x:formula1>AND(ISNUMBER(D7),D7&gt;=0,D7&lt;=1)</x:formula1>
    </x:dataValidation>
    <x:dataValidation type="custom" errorStyle="stop" allowBlank="0" showErrorMessage="1" errorTitle="입력 오류" error="필수 숫자이며 0 이상 1 이하로 입력하세요." sqref="D8">
      <x:formula1>AND(ISNUMBER(D8),D8&gt;=0,D8&lt;=1)</x:formula1>
    </x:dataValidation>
    <x:dataValidation type="custom" errorStyle="stop" allowBlank="0" showErrorMessage="1" errorTitle="입력 오류" error="필수 숫자이며 0 이상으로 입력하세요." sqref="D9">
      <x:formula1>AND(ISNUMBER(D9),D9&gt;=0)</x:formula1>
    </x:dataValidation>
    <x:dataValidation type="custom" errorStyle="stop" allowBlank="0" showErrorMessage="1" errorTitle="입력 오류" error="필수 숫자이며 0 이상 1 이하로 입력하세요." sqref="D10">
      <x:formula1>AND(ISNUMBER(D10),D10&gt;=0,D10&lt;=1)</x:formula1>
    </x:dataValidation>
    <x:dataValidation type="custom" errorStyle="stop" allowBlank="0" showErrorMessage="1" errorTitle="입력 오류" error="필수 숫자이며 0 이상 1 이하로 입력하세요." sqref="D11">
      <x:formula1>AND(ISNUMBER(D11),D11&gt;=0,D11&lt;=1)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baseColWidth="8" defaultRowHeight="15"/>
  <x:cols>
    <x:col min="1" max="1" width="34" hidden="0" customWidth="1"/>
    <x:col min="2" max="2" width="18" customWidth="1"/>
    <x:col min="3" max="3" width="18" customWidth="1"/>
    <x:col min="4" max="4" width="18" customWidth="1"/>
  </x:cols>
  <x:sheetData>
    <x:row r="1" ht="42" customHeight="1">
      <x:c r="A1" s="1" t="str">
        <x:v>지표</x:v>
      </x:c>
      <x:c r="B1" s="1" t="inlineStr">
        <x:is>
          <x:t xml:space="preserve">낮음</x:t>
        </x:is>
      </x:c>
      <x:c r="C1" s="1" t="inlineStr">
        <x:is>
          <x:t xml:space="preserve">기준</x:t>
        </x:is>
      </x:c>
      <x:c r="D1" s="1" t="inlineStr">
        <x:is>
          <x:t xml:space="preserve">높음</x:t>
        </x:is>
      </x:c>
    </x:row>
    <x:row r="2">
      <x:c r="A2" s="2" t="inlineStr">
        <x:is>
          <x:t xml:space="preserve">도달 초대</x:t>
        </x:is>
      </x:c>
      <x:c r="B2" s="7" t="n">
        <x:f>IF(IFERROR(AND(COUNT('입력'!B2:B11)=10,ISNUMBER('입력'!B3),'입력'!B3&gt;=0,'입력'!B3&lt;=1,ISNUMBER('입력'!B4),'입력'!B4&gt;=0,'입력'!B4&lt;=1,ISNUMBER('입력'!B5),'입력'!B5&gt;=0,'입력'!B5&lt;=1,ISNUMBER('입력'!B6),'입력'!B6&gt;=0,'입력'!B6&lt;=1,ISNUMBER('입력'!B7),'입력'!B7&gt;=0,'입력'!B7&lt;=1,ISNUMBER('입력'!B8),'입력'!B8&gt;=0,'입력'!B8&lt;=1,ISNUMBER('입력'!B10),'입력'!B10&gt;=0,'입력'!B10&lt;=1,ISNUMBER('입력'!B11),'입력'!B11&gt;=0,'입력'!B11&lt;=1,'입력'!B2&gt;=0,'입력'!B9&gt;=0),FALSE),'입력'!B2*'입력'!B3,"입력 오류")</x:f>
        <x:v>9200</x:v>
      </x:c>
      <x:c r="C2" s="7" t="n">
        <x:f>IF(IFERROR(AND(COUNT('입력'!C2:C11)=10,ISNUMBER('입력'!C3),'입력'!C3&gt;=0,'입력'!C3&lt;=1,ISNUMBER('입력'!C4),'입력'!C4&gt;=0,'입력'!C4&lt;=1,ISNUMBER('입력'!C5),'입력'!C5&gt;=0,'입력'!C5&lt;=1,ISNUMBER('입력'!C6),'입력'!C6&gt;=0,'입력'!C6&lt;=1,ISNUMBER('입력'!C7),'입력'!C7&gt;=0,'입력'!C7&lt;=1,ISNUMBER('입력'!C8),'입력'!C8&gt;=0,'입력'!C8&lt;=1,ISNUMBER('입력'!C10),'입력'!C10&gt;=0,'입력'!C10&lt;=1,ISNUMBER('입력'!C11),'입력'!C11&gt;=0,'입력'!C11&lt;=1,'입력'!C2&gt;=0,'입력'!C9&gt;=0),FALSE),'입력'!C2*'입력'!C3,"입력 오류")</x:f>
        <x:v>9600</x:v>
      </x:c>
      <x:c r="D2" s="7" t="n">
        <x:f>IF(IFERROR(AND(COUNT('입력'!D2:D11)=10,ISNUMBER('입력'!D3),'입력'!D3&gt;=0,'입력'!D3&lt;=1,ISNUMBER('입력'!D4),'입력'!D4&gt;=0,'입력'!D4&lt;=1,ISNUMBER('입력'!D5),'입력'!D5&gt;=0,'입력'!D5&lt;=1,ISNUMBER('입력'!D6),'입력'!D6&gt;=0,'입력'!D6&lt;=1,ISNUMBER('입력'!D7),'입력'!D7&gt;=0,'입력'!D7&lt;=1,ISNUMBER('입력'!D8),'입력'!D8&gt;=0,'입력'!D8&lt;=1,ISNUMBER('입력'!D10),'입력'!D10&gt;=0,'입력'!D10&lt;=1,ISNUMBER('입력'!D11),'입력'!D11&gt;=0,'입력'!D11&lt;=1,'입력'!D2&gt;=0,'입력'!D9&gt;=0),FALSE),'입력'!D2*'입력'!D3,"입력 오류")</x:f>
        <x:v>9800</x:v>
      </x:c>
    </x:row>
    <x:row r="3">
      <x:c r="A3" s="2" t="inlineStr">
        <x:is>
          <x:t xml:space="preserve">신청</x:t>
        </x:is>
      </x:c>
      <x:c r="B3" s="7" t="n">
        <x:f>IF(IFERROR(AND(COUNT('입력'!B2:B11)=10,ISNUMBER('입력'!B3),'입력'!B3&gt;=0,'입력'!B3&lt;=1,ISNUMBER('입력'!B4),'입력'!B4&gt;=0,'입력'!B4&lt;=1,ISNUMBER('입력'!B5),'입력'!B5&gt;=0,'입력'!B5&lt;=1,ISNUMBER('입력'!B6),'입력'!B6&gt;=0,'입력'!B6&lt;=1,ISNUMBER('입력'!B7),'입력'!B7&gt;=0,'입력'!B7&lt;=1,ISNUMBER('입력'!B8),'입력'!B8&gt;=0,'입력'!B8&lt;=1,ISNUMBER('입력'!B10),'입력'!B10&gt;=0,'입력'!B10&lt;=1,ISNUMBER('입력'!B11),'입력'!B11&gt;=0,'입력'!B11&lt;=1,'입력'!B2&gt;=0,'입력'!B9&gt;=0),FALSE),B2*'입력'!B4,"입력 오류")</x:f>
        <x:v>3220</x:v>
      </x:c>
      <x:c r="C3" s="7" t="n">
        <x:f>IF(IFERROR(AND(COUNT('입력'!C2:C11)=10,ISNUMBER('입력'!C3),'입력'!C3&gt;=0,'입력'!C3&lt;=1,ISNUMBER('입력'!C4),'입력'!C4&gt;=0,'입력'!C4&lt;=1,ISNUMBER('입력'!C5),'입력'!C5&gt;=0,'입력'!C5&lt;=1,ISNUMBER('입력'!C6),'입력'!C6&gt;=0,'입력'!C6&lt;=1,ISNUMBER('입력'!C7),'입력'!C7&gt;=0,'입력'!C7&lt;=1,ISNUMBER('입력'!C8),'입력'!C8&gt;=0,'입력'!C8&lt;=1,ISNUMBER('입력'!C10),'입력'!C10&gt;=0,'입력'!C10&lt;=1,ISNUMBER('입력'!C11),'입력'!C11&gt;=0,'입력'!C11&lt;=1,'입력'!C2&gt;=0,'입력'!C9&gt;=0),FALSE),C2*'입력'!C4,"입력 오류")</x:f>
        <x:v>4800</x:v>
      </x:c>
      <x:c r="D3" s="7" t="n">
        <x:f>IF(IFERROR(AND(COUNT('입력'!D2:D11)=10,ISNUMBER('입력'!D3),'입력'!D3&gt;=0,'입력'!D3&lt;=1,ISNUMBER('입력'!D4),'입력'!D4&gt;=0,'입력'!D4&lt;=1,ISNUMBER('입력'!D5),'입력'!D5&gt;=0,'입력'!D5&lt;=1,ISNUMBER('입력'!D6),'입력'!D6&gt;=0,'입력'!D6&lt;=1,ISNUMBER('입력'!D7),'입력'!D7&gt;=0,'입력'!D7&lt;=1,ISNUMBER('입력'!D8),'입력'!D8&gt;=0,'입력'!D8&lt;=1,ISNUMBER('입력'!D10),'입력'!D10&gt;=0,'입력'!D10&lt;=1,ISNUMBER('입력'!D11),'입력'!D11&gt;=0,'입력'!D11&lt;=1,'입력'!D2&gt;=0,'입력'!D9&gt;=0),FALSE),D2*'입력'!D4,"입력 오류")</x:f>
        <x:v>6370</x:v>
      </x:c>
    </x:row>
    <x:row r="4">
      <x:c r="A4" s="2" t="inlineStr">
        <x:is>
          <x:t xml:space="preserve">정보 완료</x:t>
        </x:is>
      </x:c>
      <x:c r="B4" s="7" t="n">
        <x:f>IF(IFERROR(AND(COUNT('입력'!B2:B11)=10,ISNUMBER('입력'!B3),'입력'!B3&gt;=0,'입력'!B3&lt;=1,ISNUMBER('입력'!B4),'입력'!B4&gt;=0,'입력'!B4&lt;=1,ISNUMBER('입력'!B5),'입력'!B5&gt;=0,'입력'!B5&lt;=1,ISNUMBER('입력'!B6),'입력'!B6&gt;=0,'입력'!B6&lt;=1,ISNUMBER('입력'!B7),'입력'!B7&gt;=0,'입력'!B7&lt;=1,ISNUMBER('입력'!B8),'입력'!B8&gt;=0,'입력'!B8&lt;=1,ISNUMBER('입력'!B10),'입력'!B10&gt;=0,'입력'!B10&lt;=1,ISNUMBER('입력'!B11),'입력'!B11&gt;=0,'입력'!B11&lt;=1,'입력'!B2&gt;=0,'입력'!B9&gt;=0),FALSE),B3*'입력'!B5,"입력 오류")</x:f>
        <x:v>2576</x:v>
      </x:c>
      <x:c r="C4" s="7" t="n">
        <x:f>IF(IFERROR(AND(COUNT('입력'!C2:C11)=10,ISNUMBER('입력'!C3),'입력'!C3&gt;=0,'입력'!C3&lt;=1,ISNUMBER('입력'!C4),'입력'!C4&gt;=0,'입력'!C4&lt;=1,ISNUMBER('입력'!C5),'입력'!C5&gt;=0,'입력'!C5&lt;=1,ISNUMBER('입력'!C6),'입력'!C6&gt;=0,'입력'!C6&lt;=1,ISNUMBER('입력'!C7),'입력'!C7&gt;=0,'입력'!C7&lt;=1,ISNUMBER('입력'!C8),'입력'!C8&gt;=0,'입력'!C8&lt;=1,ISNUMBER('입력'!C10),'입력'!C10&gt;=0,'입력'!C10&lt;=1,ISNUMBER('입력'!C11),'입력'!C11&gt;=0,'입력'!C11&lt;=1,'입력'!C2&gt;=0,'입력'!C9&gt;=0),FALSE),C3*'입력'!C5,"입력 오류")</x:f>
        <x:v>4320</x:v>
      </x:c>
      <x:c r="D4" s="7" t="n">
        <x:f>IF(IFERROR(AND(COUNT('입력'!D2:D11)=10,ISNUMBER('입력'!D3),'입력'!D3&gt;=0,'입력'!D3&lt;=1,ISNUMBER('입력'!D4),'입력'!D4&gt;=0,'입력'!D4&lt;=1,ISNUMBER('입력'!D5),'입력'!D5&gt;=0,'입력'!D5&lt;=1,ISNUMBER('입력'!D6),'입력'!D6&gt;=0,'입력'!D6&lt;=1,ISNUMBER('입력'!D7),'입력'!D7&gt;=0,'입력'!D7&lt;=1,ISNUMBER('입력'!D8),'입력'!D8&gt;=0,'입력'!D8&lt;=1,ISNUMBER('입력'!D10),'입력'!D10&gt;=0,'입력'!D10&lt;=1,ISNUMBER('입력'!D11),'입력'!D11&gt;=0,'입력'!D11&lt;=1,'입력'!D2&gt;=0,'입력'!D9&gt;=0),FALSE),D3*'입력'!D5,"입력 오류")</x:f>
        <x:v>6051.5</x:v>
      </x:c>
    </x:row>
    <x:row r="5">
      <x:c r="A5" s="2" t="inlineStr">
        <x:is>
          <x:t xml:space="preserve">승인 대상</x:t>
        </x:is>
      </x:c>
      <x:c r="B5" s="7" t="n">
        <x:f>IF(IFERROR(AND(COUNT('입력'!B2:B11)=10,ISNUMBER('입력'!B3),'입력'!B3&gt;=0,'입력'!B3&lt;=1,ISNUMBER('입력'!B4),'입력'!B4&gt;=0,'입력'!B4&lt;=1,ISNUMBER('입력'!B5),'입력'!B5&gt;=0,'입력'!B5&lt;=1,ISNUMBER('입력'!B6),'입력'!B6&gt;=0,'입력'!B6&lt;=1,ISNUMBER('입력'!B7),'입력'!B7&gt;=0,'입력'!B7&lt;=1,ISNUMBER('입력'!B8),'입력'!B8&gt;=0,'입력'!B8&lt;=1,ISNUMBER('입력'!B10),'입력'!B10&gt;=0,'입력'!B10&lt;=1,ISNUMBER('입력'!B11),'입력'!B11&gt;=0,'입력'!B11&lt;=1,'입력'!B2&gt;=0,'입력'!B9&gt;=0),FALSE),B4*'입력'!B6,"입력 오류")</x:f>
        <x:v>2447.2</x:v>
      </x:c>
      <x:c r="C5" s="7" t="n">
        <x:f>IF(IFERROR(AND(COUNT('입력'!C2:C11)=10,ISNUMBER('입력'!C3),'입력'!C3&gt;=0,'입력'!C3&lt;=1,ISNUMBER('입력'!C4),'입력'!C4&gt;=0,'입력'!C4&lt;=1,ISNUMBER('입력'!C5),'입력'!C5&gt;=0,'입력'!C5&lt;=1,ISNUMBER('입력'!C6),'입력'!C6&gt;=0,'입력'!C6&lt;=1,ISNUMBER('입력'!C7),'입력'!C7&gt;=0,'입력'!C7&lt;=1,ISNUMBER('입력'!C8),'입력'!C8&gt;=0,'입력'!C8&lt;=1,ISNUMBER('입력'!C10),'입력'!C10&gt;=0,'입력'!C10&lt;=1,ISNUMBER('입력'!C11),'입력'!C11&gt;=0,'입력'!C11&lt;=1,'입력'!C2&gt;=0,'입력'!C9&gt;=0),FALSE),C4*'입력'!C6,"입력 오류")</x:f>
        <x:v>4233.6</x:v>
      </x:c>
      <x:c r="D5" s="7" t="n">
        <x:f>IF(IFERROR(AND(COUNT('입력'!D2:D11)=10,ISNUMBER('입력'!D3),'입력'!D3&gt;=0,'입력'!D3&lt;=1,ISNUMBER('입력'!D4),'입력'!D4&gt;=0,'입력'!D4&lt;=1,ISNUMBER('입력'!D5),'입력'!D5&gt;=0,'입력'!D5&lt;=1,ISNUMBER('입력'!D6),'입력'!D6&gt;=0,'입력'!D6&lt;=1,ISNUMBER('입력'!D7),'입력'!D7&gt;=0,'입력'!D7&lt;=1,ISNUMBER('입력'!D8),'입력'!D8&gt;=0,'입력'!D8&lt;=1,ISNUMBER('입력'!D10),'입력'!D10&gt;=0,'입력'!D10&lt;=1,ISNUMBER('입력'!D11),'입력'!D11&gt;=0,'입력'!D11&lt;=1,'입력'!D2&gt;=0,'입력'!D9&gt;=0),FALSE),D4*'입력'!D6,"입력 오류")</x:f>
        <x:v>5990.985</x:v>
      </x:c>
    </x:row>
    <x:row r="6">
      <x:c r="A6" s="2" t="inlineStr">
        <x:is>
          <x:t xml:space="preserve">이행 수</x:t>
        </x:is>
      </x:c>
      <x:c r="B6" s="7" t="n">
        <x:f>IF(IFERROR(AND(COUNT('입력'!B2:B11)=10,ISNUMBER('입력'!B3),'입력'!B3&gt;=0,'입력'!B3&lt;=1,ISNUMBER('입력'!B4),'입력'!B4&gt;=0,'입력'!B4&lt;=1,ISNUMBER('입력'!B5),'입력'!B5&gt;=0,'입력'!B5&lt;=1,ISNUMBER('입력'!B6),'입력'!B6&gt;=0,'입력'!B6&lt;=1,ISNUMBER('입력'!B7),'입력'!B7&gt;=0,'입력'!B7&lt;=1,ISNUMBER('입력'!B8),'입력'!B8&gt;=0,'입력'!B8&lt;=1,ISNUMBER('입력'!B10),'입력'!B10&gt;=0,'입력'!B10&lt;=1,ISNUMBER('입력'!B11),'입력'!B11&gt;=0,'입력'!B11&lt;=1,'입력'!B2&gt;=0,'입력'!B9&gt;=0),FALSE),B5*'입력'!B7,"입력 오류")</x:f>
        <x:v>2202.48</x:v>
      </x:c>
      <x:c r="C6" s="7" t="n">
        <x:f>IF(IFERROR(AND(COUNT('입력'!C2:C11)=10,ISNUMBER('입력'!C3),'입력'!C3&gt;=0,'입력'!C3&lt;=1,ISNUMBER('입력'!C4),'입력'!C4&gt;=0,'입력'!C4&lt;=1,ISNUMBER('입력'!C5),'입력'!C5&gt;=0,'입력'!C5&lt;=1,ISNUMBER('입력'!C6),'입력'!C6&gt;=0,'입력'!C6&lt;=1,ISNUMBER('입력'!C7),'입력'!C7&gt;=0,'입력'!C7&lt;=1,ISNUMBER('입력'!C8),'입력'!C8&gt;=0,'입력'!C8&lt;=1,ISNUMBER('입력'!C10),'입력'!C10&gt;=0,'입력'!C10&lt;=1,ISNUMBER('입력'!C11),'입력'!C11&gt;=0,'입력'!C11&lt;=1,'입력'!C2&gt;=0,'입력'!C9&gt;=0),FALSE),C5*'입력'!C7,"입력 오류")</x:f>
        <x:v>4064.2560000000003</x:v>
      </x:c>
      <x:c r="D6" s="7" t="n">
        <x:f>IF(IFERROR(AND(COUNT('입력'!D2:D11)=10,ISNUMBER('입력'!D3),'입력'!D3&gt;=0,'입력'!D3&lt;=1,ISNUMBER('입력'!D4),'입력'!D4&gt;=0,'입력'!D4&lt;=1,ISNUMBER('입력'!D5),'입력'!D5&gt;=0,'입력'!D5&lt;=1,ISNUMBER('입력'!D6),'입력'!D6&gt;=0,'입력'!D6&lt;=1,ISNUMBER('입력'!D7),'입력'!D7&gt;=0,'입력'!D7&lt;=1,ISNUMBER('입력'!D8),'입력'!D8&gt;=0,'입력'!D8&lt;=1,ISNUMBER('입력'!D10),'입력'!D10&gt;=0,'입력'!D10&lt;=1,ISNUMBER('입력'!D11),'입력'!D11&gt;=0,'입력'!D11&lt;=1,'입력'!D2&gt;=0,'입력'!D9&gt;=0),FALSE),D5*'입력'!D7,"입력 오류")</x:f>
        <x:v>5931.07515</x:v>
      </x:c>
    </x:row>
    <x:row r="7">
      <x:c r="A7" s="2" t="inlineStr">
        <x:is>
          <x:t xml:space="preserve">배송 성공</x:t>
        </x:is>
      </x:c>
      <x:c r="B7" s="7" t="n">
        <x:f>IF(IFERROR(AND(COUNT('입력'!B2:B11)=10,ISNUMBER('입력'!B3),'입력'!B3&gt;=0,'입력'!B3&lt;=1,ISNUMBER('입력'!B4),'입력'!B4&gt;=0,'입력'!B4&lt;=1,ISNUMBER('입력'!B5),'입력'!B5&gt;=0,'입력'!B5&lt;=1,ISNUMBER('입력'!B6),'입력'!B6&gt;=0,'입력'!B6&lt;=1,ISNUMBER('입력'!B7),'입력'!B7&gt;=0,'입력'!B7&lt;=1,ISNUMBER('입력'!B8),'입력'!B8&gt;=0,'입력'!B8&lt;=1,ISNUMBER('입력'!B10),'입력'!B10&gt;=0,'입력'!B10&lt;=1,ISNUMBER('입력'!B11),'입력'!B11&gt;=0,'입력'!B11&lt;=1,'입력'!B2&gt;=0,'입력'!B9&gt;=0),FALSE),B6*'입력'!B8,"입력 오류")</x:f>
        <x:v>2070.3312</x:v>
      </x:c>
      <x:c r="C7" s="7" t="n">
        <x:f>IF(IFERROR(AND(COUNT('입력'!C2:C11)=10,ISNUMBER('입력'!C3),'입력'!C3&gt;=0,'입력'!C3&lt;=1,ISNUMBER('입력'!C4),'입력'!C4&gt;=0,'입력'!C4&lt;=1,ISNUMBER('입력'!C5),'입력'!C5&gt;=0,'입력'!C5&lt;=1,ISNUMBER('입력'!C6),'입력'!C6&gt;=0,'입력'!C6&lt;=1,ISNUMBER('입력'!C7),'입력'!C7&gt;=0,'입력'!C7&lt;=1,ISNUMBER('입력'!C8),'입력'!C8&gt;=0,'입력'!C8&lt;=1,ISNUMBER('입력'!C10),'입력'!C10&gt;=0,'입력'!C10&lt;=1,ISNUMBER('입력'!C11),'입력'!C11&gt;=0,'입력'!C11&lt;=1,'입력'!C2&gt;=0,'입력'!C9&gt;=0),FALSE),C6*'입력'!C8,"입력 오류")</x:f>
        <x:v>3942.32832</x:v>
      </x:c>
      <x:c r="D7" s="7" t="n">
        <x:f>IF(IFERROR(AND(COUNT('입력'!D2:D11)=10,ISNUMBER('입력'!D3),'입력'!D3&gt;=0,'입력'!D3&lt;=1,ISNUMBER('입력'!D4),'입력'!D4&gt;=0,'입력'!D4&lt;=1,ISNUMBER('입력'!D5),'입력'!D5&gt;=0,'입력'!D5&lt;=1,ISNUMBER('입력'!D6),'입력'!D6&gt;=0,'입력'!D6&lt;=1,ISNUMBER('입력'!D7),'입력'!D7&gt;=0,'입력'!D7&lt;=1,ISNUMBER('입력'!D8),'입력'!D8&gt;=0,'입력'!D8&lt;=1,ISNUMBER('입력'!D10),'입력'!D10&gt;=0,'입력'!D10&lt;=1,ISNUMBER('입력'!D11),'입력'!D11&gt;=0,'입력'!D11&lt;=1,'입력'!D2&gt;=0,'입력'!D9&gt;=0),FALSE),D6*'입력'!D8,"입력 오류")</x:f>
        <x:v>5871.7643984999995</x:v>
      </x:c>
    </x:row>
    <x:row r="8">
      <x:c r="A8" s="2" t="inlineStr">
        <x:is>
          <x:t xml:space="preserve">재고 예비</x:t>
        </x:is>
      </x:c>
      <x:c r="B8" s="7" t="n">
        <x:f>IF(IFERROR(AND(COUNT('입력'!B2:B11)=10,ISNUMBER('입력'!B3),'입력'!B3&gt;=0,'입력'!B3&lt;=1,ISNUMBER('입력'!B4),'입력'!B4&gt;=0,'입력'!B4&lt;=1,ISNUMBER('입력'!B5),'입력'!B5&gt;=0,'입력'!B5&lt;=1,ISNUMBER('입력'!B6),'입력'!B6&gt;=0,'입력'!B6&lt;=1,ISNUMBER('입력'!B7),'입력'!B7&gt;=0,'입력'!B7&lt;=1,ISNUMBER('입력'!B8),'입력'!B8&gt;=0,'입력'!B8&lt;=1,ISNUMBER('입력'!B10),'입력'!B10&gt;=0,'입력'!B10&lt;=1,ISNUMBER('입력'!B11),'입력'!B11&gt;=0,'입력'!B11&lt;=1,'입력'!B2&gt;=0,'입력'!B9&gt;=0),FALSE),B5*'입력'!B10,"입력 오류")</x:f>
        <x:v>73.416</x:v>
      </x:c>
      <x:c r="C8" s="7" t="n">
        <x:f>IF(IFERROR(AND(COUNT('입력'!C2:C11)=10,ISNUMBER('입력'!C3),'입력'!C3&gt;=0,'입력'!C3&lt;=1,ISNUMBER('입력'!C4),'입력'!C4&gt;=0,'입력'!C4&lt;=1,ISNUMBER('입력'!C5),'입력'!C5&gt;=0,'입력'!C5&lt;=1,ISNUMBER('입력'!C6),'입력'!C6&gt;=0,'입력'!C6&lt;=1,ISNUMBER('입력'!C7),'입력'!C7&gt;=0,'입력'!C7&lt;=1,ISNUMBER('입력'!C8),'입력'!C8&gt;=0,'입력'!C8&lt;=1,ISNUMBER('입력'!C10),'입력'!C10&gt;=0,'입력'!C10&lt;=1,ISNUMBER('입력'!C11),'입력'!C11&gt;=0,'입력'!C11&lt;=1,'입력'!C2&gt;=0,'입력'!C9&gt;=0),FALSE),C5*'입력'!C10,"입력 오류")</x:f>
        <x:v>211.68000000000004</x:v>
      </x:c>
      <x:c r="D8" s="7" t="n">
        <x:f>IF(IFERROR(AND(COUNT('입력'!D2:D11)=10,ISNUMBER('입력'!D3),'입력'!D3&gt;=0,'입력'!D3&lt;=1,ISNUMBER('입력'!D4),'입력'!D4&gt;=0,'입력'!D4&lt;=1,ISNUMBER('입력'!D5),'입력'!D5&gt;=0,'입력'!D5&lt;=1,ISNUMBER('입력'!D6),'입력'!D6&gt;=0,'입력'!D6&lt;=1,ISNUMBER('입력'!D7),'입력'!D7&gt;=0,'입력'!D7&lt;=1,ISNUMBER('입력'!D8),'입력'!D8&gt;=0,'입력'!D8&lt;=1,ISNUMBER('입력'!D10),'입력'!D10&gt;=0,'입력'!D10&lt;=1,ISNUMBER('입력'!D11),'입력'!D11&gt;=0,'입력'!D11&lt;=1,'입력'!D2&gt;=0,'입력'!D9&gt;=0),FALSE),D5*'입력'!D10,"입력 오류")</x:f>
        <x:v>479.2788</x:v>
      </x:c>
    </x:row>
    <x:row r="9">
      <x:c r="A9" s="2" t="inlineStr">
        <x:is>
          <x:t xml:space="preserve">비용 노출</x:t>
        </x:is>
      </x:c>
      <x:c r="B9" s="8" t="n">
        <x:f>IF(IFERROR(AND(COUNT('입력'!B2:B11)=10,ISNUMBER('입력'!B3),'입력'!B3&gt;=0,'입력'!B3&lt;=1,ISNUMBER('입력'!B4),'입력'!B4&gt;=0,'입력'!B4&lt;=1,ISNUMBER('입력'!B5),'입력'!B5&gt;=0,'입력'!B5&lt;=1,ISNUMBER('입력'!B6),'입력'!B6&gt;=0,'입력'!B6&lt;=1,ISNUMBER('입력'!B7),'입력'!B7&gt;=0,'입력'!B7&lt;=1,ISNUMBER('입력'!B8),'입력'!B8&gt;=0,'입력'!B8&lt;=1,ISNUMBER('입력'!B10),'입력'!B10&gt;=0,'입력'!B10&lt;=1,ISNUMBER('입력'!B11),'입력'!B11&gt;=0,'입력'!B11&lt;=1,'입력'!B2&gt;=0,'입력'!B9&gt;=0),FALSE),B6*'입력'!B9,"입력 오류")</x:f>
        <x:v>143161.2</x:v>
      </x:c>
      <x:c r="C9" s="8" t="n">
        <x:f>IF(IFERROR(AND(COUNT('입력'!C2:C11)=10,ISNUMBER('입력'!C3),'입력'!C3&gt;=0,'입력'!C3&lt;=1,ISNUMBER('입력'!C4),'입력'!C4&gt;=0,'입력'!C4&lt;=1,ISNUMBER('입력'!C5),'입력'!C5&gt;=0,'입력'!C5&lt;=1,ISNUMBER('입력'!C6),'입력'!C6&gt;=0,'입력'!C6&lt;=1,ISNUMBER('입력'!C7),'입력'!C7&gt;=0,'입력'!C7&lt;=1,ISNUMBER('입력'!C8),'입력'!C8&gt;=0,'입력'!C8&lt;=1,ISNUMBER('입력'!C10),'입력'!C10&gt;=0,'입력'!C10&lt;=1,ISNUMBER('입력'!C11),'입력'!C11&gt;=0,'입력'!C11&lt;=1,'입력'!C2&gt;=0,'입력'!C9&gt;=0),FALSE),C6*'입력'!C9,"입력 오류")</x:f>
        <x:v>292626.43200000003</x:v>
      </x:c>
      <x:c r="D9" s="8" t="n">
        <x:f>IF(IFERROR(AND(COUNT('입력'!D2:D11)=10,ISNUMBER('입력'!D3),'입력'!D3&gt;=0,'입력'!D3&lt;=1,ISNUMBER('입력'!D4),'입력'!D4&gt;=0,'입력'!D4&lt;=1,ISNUMBER('입력'!D5),'입력'!D5&gt;=0,'입력'!D5&lt;=1,ISNUMBER('입력'!D6),'입력'!D6&gt;=0,'입력'!D6&lt;=1,ISNUMBER('입력'!D7),'입력'!D7&gt;=0,'입력'!D7&lt;=1,ISNUMBER('입력'!D8),'입력'!D8&gt;=0,'입력'!D8&lt;=1,ISNUMBER('입력'!D10),'입력'!D10&gt;=0,'입력'!D10&lt;=1,ISNUMBER('입력'!D11),'입력'!D11&gt;=0,'입력'!D11&lt;=1,'입력'!D2&gt;=0,'입력'!D9&gt;=0),FALSE),D6*'입력'!D9,"입력 오류")</x:f>
        <x:v>474486.012</x:v>
      </x:c>
    </x:row>
    <x:row r="10">
      <x:c r="A10" s="2" t="inlineStr">
        <x:is>
          <x:t xml:space="preserve">고객 지원 건</x:t>
        </x:is>
      </x:c>
      <x:c r="B10" s="7" t="n">
        <x:f>IF(IFERROR(AND(COUNT('입력'!B2:B11)=10,ISNUMBER('입력'!B3),'입력'!B3&gt;=0,'입력'!B3&lt;=1,ISNUMBER('입력'!B4),'입력'!B4&gt;=0,'입력'!B4&lt;=1,ISNUMBER('입력'!B5),'입력'!B5&gt;=0,'입력'!B5&lt;=1,ISNUMBER('입력'!B6),'입력'!B6&gt;=0,'입력'!B6&lt;=1,ISNUMBER('입력'!B7),'입력'!B7&gt;=0,'입력'!B7&lt;=1,ISNUMBER('입력'!B8),'입력'!B8&gt;=0,'입력'!B8&lt;=1,ISNUMBER('입력'!B10),'입력'!B10&gt;=0,'입력'!B10&lt;=1,ISNUMBER('입력'!B11),'입력'!B11&gt;=0,'입력'!B11&lt;=1,'입력'!B2&gt;=0,'입력'!B9&gt;=0),FALSE),B3*'입력'!B11,"입력 오류")</x:f>
        <x:v>322</x:v>
      </x:c>
      <x:c r="C10" s="7" t="n">
        <x:f>IF(IFERROR(AND(COUNT('입력'!C2:C11)=10,ISNUMBER('입력'!C3),'입력'!C3&gt;=0,'입력'!C3&lt;=1,ISNUMBER('입력'!C4),'입력'!C4&gt;=0,'입력'!C4&lt;=1,ISNUMBER('입력'!C5),'입력'!C5&gt;=0,'입력'!C5&lt;=1,ISNUMBER('입력'!C6),'입력'!C6&gt;=0,'입력'!C6&lt;=1,ISNUMBER('입력'!C7),'입력'!C7&gt;=0,'입력'!C7&lt;=1,ISNUMBER('입력'!C8),'입력'!C8&gt;=0,'입력'!C8&lt;=1,ISNUMBER('입력'!C10),'입력'!C10&gt;=0,'입력'!C10&lt;=1,ISNUMBER('입력'!C11),'입력'!C11&gt;=0,'입력'!C11&lt;=1,'입력'!C2&gt;=0,'입력'!C9&gt;=0),FALSE),C3*'입력'!C11,"입력 오류")</x:f>
        <x:v>288</x:v>
      </x:c>
      <x:c r="D10" s="7" t="n">
        <x:f>IF(IFERROR(AND(COUNT('입력'!D2:D11)=10,ISNUMBER('입력'!D3),'입력'!D3&gt;=0,'입력'!D3&lt;=1,ISNUMBER('입력'!D4),'입력'!D4&gt;=0,'입력'!D4&lt;=1,ISNUMBER('입력'!D5),'입력'!D5&gt;=0,'입력'!D5&lt;=1,ISNUMBER('입력'!D6),'입력'!D6&gt;=0,'입력'!D6&lt;=1,ISNUMBER('입력'!D7),'입력'!D7&gt;=0,'입력'!D7&lt;=1,ISNUMBER('입력'!D8),'입력'!D8&gt;=0,'입력'!D8&lt;=1,ISNUMBER('입력'!D10),'입력'!D10&gt;=0,'입력'!D10&lt;=1,ISNUMBER('입력'!D11),'입력'!D11&gt;=0,'입력'!D11&lt;=1,'입력'!D2&gt;=0,'입력'!D9&gt;=0),FALSE),D3*'입력'!D11,"입력 오류")</x:f>
        <x:v>254.8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baseColWidth="8" defaultRowHeight="15"/>
  <x:cols>
    <x:col min="1" max="1" width="19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9" max="9" width="23" hidden="0" customWidth="1"/>
    <x:col min="10" max="10" width="23" hidden="0" customWidth="1"/>
  </x:cols>
  <x:sheetData>
    <x:row r="1" ht="42" customHeight="1">
      <x:c r="A1" s="1" t="str">
        <x:v>시나리오</x:v>
      </x:c>
      <x:c r="B1" s="1" t="inlineStr">
        <x:is>
          <x:t xml:space="preserve">도달 초대</x:t>
        </x:is>
      </x:c>
      <x:c r="C1" s="1" t="inlineStr">
        <x:is>
          <x:t xml:space="preserve">신청</x:t>
        </x:is>
      </x:c>
      <x:c r="D1" s="1" t="inlineStr">
        <x:is>
          <x:t xml:space="preserve">정보 완료</x:t>
        </x:is>
      </x:c>
      <x:c r="E1" s="1" t="inlineStr">
        <x:is>
          <x:t xml:space="preserve">승인 대상</x:t>
        </x:is>
      </x:c>
      <x:c r="F1" s="1" t="inlineStr">
        <x:is>
          <x:t xml:space="preserve">이행 수</x:t>
        </x:is>
      </x:c>
      <x:c r="G1" s="1" t="inlineStr">
        <x:is>
          <x:t xml:space="preserve">배송 성공</x:t>
        </x:is>
      </x:c>
      <x:c r="H1" s="1" t="inlineStr">
        <x:is>
          <x:t xml:space="preserve">재고 예비</x:t>
        </x:is>
      </x:c>
      <x:c r="I1" s="1" t="inlineStr">
        <x:is>
          <x:t xml:space="preserve">비용 노출</x:t>
        </x:is>
      </x:c>
      <x:c r="J1" s="1" t="inlineStr">
        <x:is>
          <x:t xml:space="preserve">고객 지원 건</x:t>
        </x:is>
      </x:c>
    </x:row>
    <x:row r="2">
      <x:c r="A2" s="2" t="inlineStr">
        <x:is>
          <x:t xml:space="preserve">낮음</x:t>
        </x:is>
      </x:c>
      <x:c r="B2" s="7" t="n">
        <x:f>'퍼널 모델'!B2</x:f>
        <x:v>9200</x:v>
      </x:c>
      <x:c r="C2" s="7" t="n">
        <x:f>'퍼널 모델'!B3</x:f>
        <x:v>3220</x:v>
      </x:c>
      <x:c r="D2" s="7" t="n">
        <x:f>'퍼널 모델'!B4</x:f>
        <x:v>2576</x:v>
      </x:c>
      <x:c r="E2" s="7" t="n">
        <x:f>'퍼널 모델'!B5</x:f>
        <x:v>2447.2</x:v>
      </x:c>
      <x:c r="F2" s="7" t="n">
        <x:f>'퍼널 모델'!B6</x:f>
        <x:v>2202.48</x:v>
      </x:c>
      <x:c r="G2" s="7" t="n">
        <x:f>'퍼널 모델'!B7</x:f>
        <x:v>2070.3312</x:v>
      </x:c>
      <x:c r="H2" s="7" t="n">
        <x:f>'퍼널 모델'!B8</x:f>
        <x:v>73.416</x:v>
      </x:c>
      <x:c r="I2" s="8" t="n">
        <x:f>'퍼널 모델'!B9</x:f>
        <x:v>143161.2</x:v>
      </x:c>
      <x:c r="J2" s="7" t="n">
        <x:f>'퍼널 모델'!B10</x:f>
        <x:v>322</x:v>
      </x:c>
    </x:row>
    <x:row r="3">
      <x:c r="A3" s="2" t="inlineStr">
        <x:is>
          <x:t xml:space="preserve">기준</x:t>
        </x:is>
      </x:c>
      <x:c r="B3" s="7" t="n">
        <x:f>'퍼널 모델'!C2</x:f>
        <x:v>9600</x:v>
      </x:c>
      <x:c r="C3" s="7" t="n">
        <x:f>'퍼널 모델'!C3</x:f>
        <x:v>4800</x:v>
      </x:c>
      <x:c r="D3" s="7" t="n">
        <x:f>'퍼널 모델'!C4</x:f>
        <x:v>4320</x:v>
      </x:c>
      <x:c r="E3" s="7" t="n">
        <x:f>'퍼널 모델'!C5</x:f>
        <x:v>4233.6</x:v>
      </x:c>
      <x:c r="F3" s="7" t="n">
        <x:f>'퍼널 모델'!C6</x:f>
        <x:v>4064.2560000000003</x:v>
      </x:c>
      <x:c r="G3" s="7" t="n">
        <x:f>'퍼널 모델'!C7</x:f>
        <x:v>3942.32832</x:v>
      </x:c>
      <x:c r="H3" s="7" t="n">
        <x:f>'퍼널 모델'!C8</x:f>
        <x:v>211.68000000000004</x:v>
      </x:c>
      <x:c r="I3" s="8" t="n">
        <x:f>'퍼널 모델'!C9</x:f>
        <x:v>292626.43200000003</x:v>
      </x:c>
      <x:c r="J3" s="7" t="n">
        <x:f>'퍼널 모델'!C10</x:f>
        <x:v>288</x:v>
      </x:c>
    </x:row>
    <x:row r="4">
      <x:c r="A4" s="2" t="inlineStr">
        <x:is>
          <x:t xml:space="preserve">높음</x:t>
        </x:is>
      </x:c>
      <x:c r="B4" s="7" t="n">
        <x:f>'퍼널 모델'!D2</x:f>
        <x:v>9800</x:v>
      </x:c>
      <x:c r="C4" s="7" t="n">
        <x:f>'퍼널 모델'!D3</x:f>
        <x:v>6370</x:v>
      </x:c>
      <x:c r="D4" s="7" t="n">
        <x:f>'퍼널 모델'!D4</x:f>
        <x:v>6051.5</x:v>
      </x:c>
      <x:c r="E4" s="7" t="n">
        <x:f>'퍼널 모델'!D5</x:f>
        <x:v>5990.985</x:v>
      </x:c>
      <x:c r="F4" s="7" t="n">
        <x:f>'퍼널 모델'!D6</x:f>
        <x:v>5931.07515</x:v>
      </x:c>
      <x:c r="G4" s="7" t="n">
        <x:f>'퍼널 모델'!D7</x:f>
        <x:v>5871.7643984999995</x:v>
      </x:c>
      <x:c r="H4" s="7" t="n">
        <x:f>'퍼널 모델'!D8</x:f>
        <x:v>479.2788</x:v>
      </x:c>
      <x:c r="I4" s="8" t="n">
        <x:f>'퍼널 모델'!D9</x:f>
        <x:v>474486.012</x:v>
      </x:c>
      <x:c r="J4" s="7" t="n">
        <x:f>'퍼널 모델'!D10</x:f>
        <x:v>254.8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baseColWidth="8" defaultRowHeight="15"/>
  <x:cols>
    <x:col min="1" max="1" width="36" hidden="0" customWidth="1"/>
    <x:col min="2" max="2" width="18" customWidth="1"/>
    <x:col min="3" max="3" width="18" customWidth="1"/>
    <x:col min="4" max="4" width="18" customWidth="1"/>
  </x:cols>
  <x:sheetData>
    <x:row r="1" ht="42" customHeight="1">
      <x:c r="A1" s="1" t="str">
        <x:v>의사결정 입력값</x:v>
      </x:c>
      <x:c r="B1" s="1" t="inlineStr">
        <x:is>
          <x:t xml:space="preserve">낮음</x:t>
        </x:is>
      </x:c>
      <x:c r="C1" s="1" t="inlineStr">
        <x:is>
          <x:t xml:space="preserve">기준</x:t>
        </x:is>
      </x:c>
      <x:c r="D1" s="1" t="inlineStr">
        <x:is>
          <x:t xml:space="preserve">높음</x:t>
        </x:is>
      </x:c>
    </x:row>
    <x:row r="2">
      <x:c r="A2" s="2" t="inlineStr">
        <x:is>
          <x:t xml:space="preserve">이행 수</x:t>
        </x:is>
      </x:c>
      <x:c r="B2" s="12" t="n">
        <x:f>'퍼널 모델'!B6</x:f>
        <x:v>2202.48</x:v>
      </x:c>
      <x:c r="C2" s="12" t="n">
        <x:f>'퍼널 모델'!C6</x:f>
        <x:v>4064.2560000000003</x:v>
      </x:c>
      <x:c r="D2" s="12" t="n">
        <x:f>'퍼널 모델'!D6</x:f>
        <x:v>5931.07515</x:v>
      </x:c>
    </x:row>
    <x:row r="3">
      <x:c r="A3" s="2" t="inlineStr">
        <x:is>
          <x:t xml:space="preserve">배송 성공</x:t>
        </x:is>
      </x:c>
      <x:c r="B3" s="12" t="n">
        <x:f>'퍼널 모델'!B7</x:f>
        <x:v>2070.3312</x:v>
      </x:c>
      <x:c r="C3" s="12" t="n">
        <x:f>'퍼널 모델'!C7</x:f>
        <x:v>3942.32832</x:v>
      </x:c>
      <x:c r="D3" s="12" t="n">
        <x:f>'퍼널 모델'!D7</x:f>
        <x:v>5871.7643984999995</x:v>
      </x:c>
    </x:row>
    <x:row r="4">
      <x:c r="A4" s="2" t="inlineStr">
        <x:is>
          <x:t xml:space="preserve">재고 예비</x:t>
        </x:is>
      </x:c>
      <x:c r="B4" s="12" t="n">
        <x:f>'퍼널 모델'!B8</x:f>
        <x:v>73.416</x:v>
      </x:c>
      <x:c r="C4" s="12" t="n">
        <x:f>'퍼널 모델'!C8</x:f>
        <x:v>211.68000000000004</x:v>
      </x:c>
      <x:c r="D4" s="12" t="n">
        <x:f>'퍼널 모델'!D8</x:f>
        <x:v>479.2788</x:v>
      </x:c>
    </x:row>
    <x:row r="5">
      <x:c r="A5" s="2" t="inlineStr">
        <x:is>
          <x:t xml:space="preserve">비용 노출</x:t>
        </x:is>
      </x:c>
      <x:c r="B5" s="13" t="n">
        <x:f>'퍼널 모델'!B9</x:f>
        <x:v>143161.2</x:v>
      </x:c>
      <x:c r="C5" s="13" t="n">
        <x:f>'퍼널 모델'!C9</x:f>
        <x:v>292626.43200000003</x:v>
      </x:c>
      <x:c r="D5" s="13" t="n">
        <x:f>'퍼널 모델'!D9</x:f>
        <x:v>474486.012</x:v>
      </x:c>
    </x:row>
    <x:row r="6">
      <x:c r="A6" s="2" t="inlineStr">
        <x:is>
          <x:t xml:space="preserve">고객 지원 건</x:t>
        </x:is>
      </x:c>
      <x:c r="B6" s="12" t="n">
        <x:f>'퍼널 모델'!B10</x:f>
        <x:v>322</x:v>
      </x:c>
      <x:c r="C6" s="12" t="n">
        <x:f>'퍼널 모델'!C10</x:f>
        <x:v>288</x:v>
      </x:c>
      <x:c r="D6" s="12" t="n">
        <x:f>'퍼널 모델'!D10</x:f>
        <x:v>254.8</x:v>
      </x:c>
    </x:row>
    <x:row r="7">
      <x:c r="A7" s="2" t="str">
        <x:v>일일 최대 이행 건수</x:v>
      </x:c>
      <x:c r="B7" s="14" t="n">
        <x:v>200</x:v>
      </x:c>
      <x:c r="C7" s="14" t="n">
        <x:v>350</x:v>
      </x:c>
      <x:c r="D7" s="14" t="n">
        <x:v>500</x:v>
      </x:c>
    </x:row>
    <x:row r="8">
      <x:c r="A8" s="2" t="str">
        <x:v>예상 이행 일수</x:v>
      </x:c>
      <x:c r="B8" s="14" t="n">
        <x:f>IF(IFERROR(AND(COUNT('입력'!B2:B11)=10,ISNUMBER('입력'!B3),'입력'!B3&gt;=0,'입력'!B3&lt;=1,ISNUMBER('입력'!B4),'입력'!B4&gt;=0,'입력'!B4&lt;=1,ISNUMBER('입력'!B5),'입력'!B5&gt;=0,'입력'!B5&lt;=1,ISNUMBER('입력'!B6),'입력'!B6&gt;=0,'입력'!B6&lt;=1,ISNUMBER('입력'!B7),'입력'!B7&gt;=0,'입력'!B7&lt;=1,ISNUMBER('입력'!B8),'입력'!B8&gt;=0,'입력'!B8&lt;=1,ISNUMBER('입력'!B10),'입력'!B10&gt;=0,'입력'!B10&lt;=1,ISNUMBER('입력'!B11),'입력'!B11&gt;=0,'입력'!B11&lt;=1,'입력'!B2&gt;=0,'입력'!B9&gt;=0),FALSE),IF(IFERROR(AND(ISNUMBER('용량과 예산'!B7),'용량과 예산'!B7&gt;0),FALSE),ROUNDUP(B2/B7,0),"계산 불가"),"입력 오류")</x:f>
        <x:v>12</x:v>
      </x:c>
      <x:c r="C8" s="14" t="n">
        <x:f>IF(IFERROR(AND(COUNT('입력'!C2:C11)=10,ISNUMBER('입력'!C3),'입력'!C3&gt;=0,'입력'!C3&lt;=1,ISNUMBER('입력'!C4),'입력'!C4&gt;=0,'입력'!C4&lt;=1,ISNUMBER('입력'!C5),'입력'!C5&gt;=0,'입력'!C5&lt;=1,ISNUMBER('입력'!C6),'입력'!C6&gt;=0,'입력'!C6&lt;=1,ISNUMBER('입력'!C7),'입력'!C7&gt;=0,'입력'!C7&lt;=1,ISNUMBER('입력'!C8),'입력'!C8&gt;=0,'입력'!C8&lt;=1,ISNUMBER('입력'!C10),'입력'!C10&gt;=0,'입력'!C10&lt;=1,ISNUMBER('입력'!C11),'입력'!C11&gt;=0,'입력'!C11&lt;=1,'입력'!C2&gt;=0,'입력'!C9&gt;=0),FALSE),IF(IFERROR(AND(ISNUMBER('용량과 예산'!C7),'용량과 예산'!C7&gt;0),FALSE),ROUNDUP(C2/C7,0),"계산 불가"),"입력 오류")</x:f>
        <x:v>12</x:v>
      </x:c>
      <x:c r="D8" s="14" t="n">
        <x:f>IF(IFERROR(AND(COUNT('입력'!D2:D11)=10,ISNUMBER('입력'!D3),'입력'!D3&gt;=0,'입력'!D3&lt;=1,ISNUMBER('입력'!D4),'입력'!D4&gt;=0,'입력'!D4&lt;=1,ISNUMBER('입력'!D5),'입력'!D5&gt;=0,'입력'!D5&lt;=1,ISNUMBER('입력'!D6),'입력'!D6&gt;=0,'입력'!D6&lt;=1,ISNUMBER('입력'!D7),'입력'!D7&gt;=0,'입력'!D7&lt;=1,ISNUMBER('입력'!D8),'입력'!D8&gt;=0,'입력'!D8&lt;=1,ISNUMBER('입력'!D10),'입력'!D10&gt;=0,'입력'!D10&lt;=1,ISNUMBER('입력'!D11),'입력'!D11&gt;=0,'입력'!D11&lt;=1,'입력'!D2&gt;=0,'입력'!D9&gt;=0),FALSE),IF(IFERROR(AND(ISNUMBER('용량과 예산'!D7),'용량과 예산'!D7&gt;0),FALSE),ROUNDUP(D2/D7,0),"계산 불가"),"입력 오류")</x:f>
        <x:v>12</x:v>
      </x:c>
    </x:row>
  </x:sheetData>
  <x:conditionalFormatting sqref="B7:D7">
    <x:cfRule type="expression" dxfId="11" priority="1">
      <x:formula>IFERROR(OR(NOT(ISNUMBER(B7)),B7&lt;=0),TRUE)</x:formula>
    </x:cfRule>
  </x:conditionalFormatting>
  <x:dataValidations count="3">
    <x:dataValidation type="custom" errorStyle="stop" allowBlank="0" showErrorMessage="1" errorTitle="입력 오류" error="필수 숫자이며 0보다 크게 입력하세요." sqref="B7">
      <x:formula1>AND(ISNUMBER(B7),B7&gt;0)</x:formula1>
    </x:dataValidation>
    <x:dataValidation type="custom" errorStyle="stop" allowBlank="0" showErrorMessage="1" errorTitle="입력 오류" error="필수 숫자이며 0보다 크게 입력하세요." sqref="C7">
      <x:formula1>AND(ISNUMBER(C7),C7&gt;0)</x:formula1>
    </x:dataValidation>
    <x:dataValidation type="custom" errorStyle="stop" allowBlank="0" showErrorMessage="1" errorTitle="입력 오류" error="필수 숫자이며 0보다 크게 입력하세요." sqref="D7">
      <x:formula1>AND(ISNUMBER(D7),D7&gt;0)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baseColWidth="8"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</x:cols>
  <x:sheetData>
    <x:row r="1" ht="42" customHeight="1">
      <x:c r="A1" s="1" t="str">
        <x:v>신청률</x:v>
      </x:c>
      <x:c r="B1" s="1" t="str">
        <x:v>주소·정보 완료율</x:v>
      </x:c>
      <x:c r="C1" s="1" t="str">
        <x:v>승인 대상</x:v>
      </x:c>
      <x:c r="D1" s="1" t="str">
        <x:v>이행 수</x:v>
      </x:c>
      <x:c r="E1" s="1" t="str">
        <x:v>비용 노출</x:v>
      </x:c>
      <x:c r="G1" t="str">
        <x:v>신청률</x:v>
      </x:c>
      <x:c r="H1" t="str">
        <x:v>75%</x:v>
      </x:c>
      <x:c r="I1" t="str">
        <x:v>85%</x:v>
      </x:c>
      <x:c r="J1" t="str">
        <x:v>90%</x:v>
      </x:c>
      <x:c r="K1" t="str">
        <x:v>95%</x:v>
      </x:c>
    </x:row>
    <x:row r="2">
      <x:c r="A2" s="10" t="n">
        <x:v>0.3</x:v>
      </x:c>
      <x:c r="B2" s="10" t="n">
        <x:v>0.75</x:v>
      </x:c>
      <x:c r="C2" s="7" t="n">
        <x:f>IF(IFERROR(AND(COUNT('입력'!C2:C11)=10,ISNUMBER('입력'!C3),'입력'!C3&gt;=0,'입력'!C3&lt;=1,ISNUMBER('입력'!C4),'입력'!C4&gt;=0,'입력'!C4&lt;=1,ISNUMBER('입력'!C5),'입력'!C5&gt;=0,'입력'!C5&lt;=1,ISNUMBER('입력'!C6),'입력'!C6&gt;=0,'입력'!C6&lt;=1,ISNUMBER('입력'!C7),'입력'!C7&gt;=0,'입력'!C7&lt;=1,ISNUMBER('입력'!C8),'입력'!C8&gt;=0,'입력'!C8&lt;=1,ISNUMBER('입력'!C10),'입력'!C10&gt;=0,'입력'!C10&lt;=1,ISNUMBER('입력'!C11),'입력'!C11&gt;=0,'입력'!C11&lt;=1,'입력'!C2&gt;=0,'입력'!C9&gt;=0),FALSE),'입력'!C2*'입력'!C3*A2*B2*'입력'!C6,"입력 오류")</x:f>
        <x:v>2116.8</x:v>
      </x:c>
      <x:c r="D2" s="7" t="n">
        <x:f>IF(IFERROR(AND(COUNT('입력'!C2:C11)=10,ISNUMBER('입력'!C3),'입력'!C3&gt;=0,'입력'!C3&lt;=1,ISNUMBER('입력'!C4),'입력'!C4&gt;=0,'입력'!C4&lt;=1,ISNUMBER('입력'!C5),'입력'!C5&gt;=0,'입력'!C5&lt;=1,ISNUMBER('입력'!C6),'입력'!C6&gt;=0,'입력'!C6&lt;=1,ISNUMBER('입력'!C7),'입력'!C7&gt;=0,'입력'!C7&lt;=1,ISNUMBER('입력'!C8),'입력'!C8&gt;=0,'입력'!C8&lt;=1,ISNUMBER('입력'!C10),'입력'!C10&gt;=0,'입력'!C10&lt;=1,ISNUMBER('입력'!C11),'입력'!C11&gt;=0,'입력'!C11&lt;=1,'입력'!C2&gt;=0,'입력'!C9&gt;=0),FALSE),C2*'입력'!C7,"입력 오류")</x:f>
        <x:v>2032.1280000000002</x:v>
      </x:c>
      <x:c r="E2" s="7" t="n">
        <x:f>IF(IFERROR(AND(COUNT('입력'!C2:C11)=10,ISNUMBER('입력'!C3),'입력'!C3&gt;=0,'입력'!C3&lt;=1,ISNUMBER('입력'!C4),'입력'!C4&gt;=0,'입력'!C4&lt;=1,ISNUMBER('입력'!C5),'입력'!C5&gt;=0,'입력'!C5&lt;=1,ISNUMBER('입력'!C6),'입력'!C6&gt;=0,'입력'!C6&lt;=1,ISNUMBER('입력'!C7),'입력'!C7&gt;=0,'입력'!C7&lt;=1,ISNUMBER('입력'!C8),'입력'!C8&gt;=0,'입력'!C8&lt;=1,ISNUMBER('입력'!C10),'입력'!C10&gt;=0,'입력'!C10&lt;=1,ISNUMBER('입력'!C11),'입력'!C11&gt;=0,'입력'!C11&lt;=1,'입력'!C2&gt;=0,'입력'!C9&gt;=0),FALSE),D2*'입력'!C9,"입력 오류")</x:f>
        <x:v>146313.21600000001</x:v>
      </x:c>
      <x:c r="G2" s="9" t="str">
        <x:v>30%</x:v>
      </x:c>
      <x:c r="H2" s="11" t="n">
        <x:f>E2</x:f>
        <x:v>146313.21600000001</x:v>
      </x:c>
      <x:c r="I2" s="11" t="n">
        <x:f>E3</x:f>
        <x:v>165821.64479999998</x:v>
      </x:c>
      <x:c r="J2" s="11" t="n">
        <x:f>E4</x:f>
        <x:v>175575.85919999998</x:v>
      </x:c>
      <x:c r="K2" s="11" t="n">
        <x:f>E5</x:f>
        <x:v>185330.07359999997</x:v>
      </x:c>
    </x:row>
    <x:row r="3">
      <x:c r="A3" s="10" t="n">
        <x:v>0.3</x:v>
      </x:c>
      <x:c r="B3" s="10" t="n">
        <x:v>0.85</x:v>
      </x:c>
      <x:c r="C3" s="7" t="n">
        <x:f>IF(IFERROR(AND(COUNT('입력'!C2:C11)=10,ISNUMBER('입력'!C3),'입력'!C3&gt;=0,'입력'!C3&lt;=1,ISNUMBER('입력'!C4),'입력'!C4&gt;=0,'입력'!C4&lt;=1,ISNUMBER('입력'!C5),'입력'!C5&gt;=0,'입력'!C5&lt;=1,ISNUMBER('입력'!C6),'입력'!C6&gt;=0,'입력'!C6&lt;=1,ISNUMBER('입력'!C7),'입력'!C7&gt;=0,'입력'!C7&lt;=1,ISNUMBER('입력'!C8),'입력'!C8&gt;=0,'입력'!C8&lt;=1,ISNUMBER('입력'!C10),'입력'!C10&gt;=0,'입력'!C10&lt;=1,ISNUMBER('입력'!C11),'입력'!C11&gt;=0,'입력'!C11&lt;=1,'입력'!C2&gt;=0,'입력'!C9&gt;=0),FALSE),'입력'!C2*'입력'!C3*A3*B3*'입력'!C6,"입력 오류")</x:f>
        <x:v>2399.04</x:v>
      </x:c>
      <x:c r="D3" s="7" t="n">
        <x:f>IF(IFERROR(AND(COUNT('입력'!C2:C11)=10,ISNUMBER('입력'!C3),'입력'!C3&gt;=0,'입력'!C3&lt;=1,ISNUMBER('입력'!C4),'입력'!C4&gt;=0,'입력'!C4&lt;=1,ISNUMBER('입력'!C5),'입력'!C5&gt;=0,'입력'!C5&lt;=1,ISNUMBER('입력'!C6),'입력'!C6&gt;=0,'입력'!C6&lt;=1,ISNUMBER('입력'!C7),'입력'!C7&gt;=0,'입력'!C7&lt;=1,ISNUMBER('입력'!C8),'입력'!C8&gt;=0,'입력'!C8&lt;=1,ISNUMBER('입력'!C10),'입력'!C10&gt;=0,'입력'!C10&lt;=1,ISNUMBER('입력'!C11),'입력'!C11&gt;=0,'입력'!C11&lt;=1,'입력'!C2&gt;=0,'입력'!C9&gt;=0),FALSE),C3*'입력'!C7,"입력 오류")</x:f>
        <x:v>2303.0784</x:v>
      </x:c>
      <x:c r="E3" s="7" t="n">
        <x:f>IF(IFERROR(AND(COUNT('입력'!C2:C11)=10,ISNUMBER('입력'!C3),'입력'!C3&gt;=0,'입력'!C3&lt;=1,ISNUMBER('입력'!C4),'입력'!C4&gt;=0,'입력'!C4&lt;=1,ISNUMBER('입력'!C5),'입력'!C5&gt;=0,'입력'!C5&lt;=1,ISNUMBER('입력'!C6),'입력'!C6&gt;=0,'입력'!C6&lt;=1,ISNUMBER('입력'!C7),'입력'!C7&gt;=0,'입력'!C7&lt;=1,ISNUMBER('입력'!C8),'입력'!C8&gt;=0,'입력'!C8&lt;=1,ISNUMBER('입력'!C10),'입력'!C10&gt;=0,'입력'!C10&lt;=1,ISNUMBER('입력'!C11),'입력'!C11&gt;=0,'입력'!C11&lt;=1,'입력'!C2&gt;=0,'입력'!C9&gt;=0),FALSE),D3*'입력'!C9,"입력 오류")</x:f>
        <x:v>165821.64479999998</x:v>
      </x:c>
      <x:c r="G3" s="9" t="str">
        <x:v>40%</x:v>
      </x:c>
      <x:c r="H3" s="11" t="n">
        <x:f>E6</x:f>
        <x:v>195084.288</x:v>
      </x:c>
      <x:c r="I3" s="11" t="n">
        <x:f>E7</x:f>
        <x:v>221095.52639999997</x:v>
      </x:c>
      <x:c r="J3" s="11" t="n">
        <x:f>E8</x:f>
        <x:v>234101.1456</x:v>
      </x:c>
      <x:c r="K3" s="11" t="n">
        <x:f>E9</x:f>
        <x:v>247106.7648</x:v>
      </x:c>
    </x:row>
    <x:row r="4">
      <x:c r="A4" s="10" t="n">
        <x:v>0.3</x:v>
      </x:c>
      <x:c r="B4" s="10" t="n">
        <x:v>0.9</x:v>
      </x:c>
      <x:c r="C4" s="7" t="n">
        <x:f>IF(IFERROR(AND(COUNT('입력'!C2:C11)=10,ISNUMBER('입력'!C3),'입력'!C3&gt;=0,'입력'!C3&lt;=1,ISNUMBER('입력'!C4),'입력'!C4&gt;=0,'입력'!C4&lt;=1,ISNUMBER('입력'!C5),'입력'!C5&gt;=0,'입력'!C5&lt;=1,ISNUMBER('입력'!C6),'입력'!C6&gt;=0,'입력'!C6&lt;=1,ISNUMBER('입력'!C7),'입력'!C7&gt;=0,'입력'!C7&lt;=1,ISNUMBER('입력'!C8),'입력'!C8&gt;=0,'입력'!C8&lt;=1,ISNUMBER('입력'!C10),'입력'!C10&gt;=0,'입력'!C10&lt;=1,ISNUMBER('입력'!C11),'입력'!C11&gt;=0,'입력'!C11&lt;=1,'입력'!C2&gt;=0,'입력'!C9&gt;=0),FALSE),'입력'!C2*'입력'!C3*A4*B4*'입력'!C6,"입력 오류")</x:f>
        <x:v>2540.16</x:v>
      </x:c>
      <x:c r="D4" s="7" t="n">
        <x:f>IF(IFERROR(AND(COUNT('입력'!C2:C11)=10,ISNUMBER('입력'!C3),'입력'!C3&gt;=0,'입력'!C3&lt;=1,ISNUMBER('입력'!C4),'입력'!C4&gt;=0,'입력'!C4&lt;=1,ISNUMBER('입력'!C5),'입력'!C5&gt;=0,'입력'!C5&lt;=1,ISNUMBER('입력'!C6),'입력'!C6&gt;=0,'입력'!C6&lt;=1,ISNUMBER('입력'!C7),'입력'!C7&gt;=0,'입력'!C7&lt;=1,ISNUMBER('입력'!C8),'입력'!C8&gt;=0,'입력'!C8&lt;=1,ISNUMBER('입력'!C10),'입력'!C10&gt;=0,'입력'!C10&lt;=1,ISNUMBER('입력'!C11),'입력'!C11&gt;=0,'입력'!C11&lt;=1,'입력'!C2&gt;=0,'입력'!C9&gt;=0),FALSE),C4*'입력'!C7,"입력 오류")</x:f>
        <x:v>2438.5535999999997</x:v>
      </x:c>
      <x:c r="E4" s="7" t="n">
        <x:f>IF(IFERROR(AND(COUNT('입력'!C2:C11)=10,ISNUMBER('입력'!C3),'입력'!C3&gt;=0,'입력'!C3&lt;=1,ISNUMBER('입력'!C4),'입력'!C4&gt;=0,'입력'!C4&lt;=1,ISNUMBER('입력'!C5),'입력'!C5&gt;=0,'입력'!C5&lt;=1,ISNUMBER('입력'!C6),'입력'!C6&gt;=0,'입력'!C6&lt;=1,ISNUMBER('입력'!C7),'입력'!C7&gt;=0,'입력'!C7&lt;=1,ISNUMBER('입력'!C8),'입력'!C8&gt;=0,'입력'!C8&lt;=1,ISNUMBER('입력'!C10),'입력'!C10&gt;=0,'입력'!C10&lt;=1,ISNUMBER('입력'!C11),'입력'!C11&gt;=0,'입력'!C11&lt;=1,'입력'!C2&gt;=0,'입력'!C9&gt;=0),FALSE),D4*'입력'!C9,"입력 오류")</x:f>
        <x:v>175575.85919999998</x:v>
      </x:c>
      <x:c r="G4" s="9" t="str">
        <x:v>50%</x:v>
      </x:c>
      <x:c r="H4" s="11" t="n">
        <x:f>E10</x:f>
        <x:v>243855.36</x:v>
      </x:c>
      <x:c r="I4" s="11" t="n">
        <x:f>E11</x:f>
        <x:v>276369.408</x:v>
      </x:c>
      <x:c r="J4" s="11" t="n">
        <x:f>E12</x:f>
        <x:v>292626.43200000003</x:v>
      </x:c>
      <x:c r="K4" s="11" t="n">
        <x:f>E13</x:f>
        <x:v>308883.456</x:v>
      </x:c>
    </x:row>
    <x:row r="5">
      <x:c r="A5" s="10" t="n">
        <x:v>0.3</x:v>
      </x:c>
      <x:c r="B5" s="10" t="n">
        <x:v>0.95</x:v>
      </x:c>
      <x:c r="C5" s="7" t="n">
        <x:f>IF(IFERROR(AND(COUNT('입력'!C2:C11)=10,ISNUMBER('입력'!C3),'입력'!C3&gt;=0,'입력'!C3&lt;=1,ISNUMBER('입력'!C4),'입력'!C4&gt;=0,'입력'!C4&lt;=1,ISNUMBER('입력'!C5),'입력'!C5&gt;=0,'입력'!C5&lt;=1,ISNUMBER('입력'!C6),'입력'!C6&gt;=0,'입력'!C6&lt;=1,ISNUMBER('입력'!C7),'입력'!C7&gt;=0,'입력'!C7&lt;=1,ISNUMBER('입력'!C8),'입력'!C8&gt;=0,'입력'!C8&lt;=1,ISNUMBER('입력'!C10),'입력'!C10&gt;=0,'입력'!C10&lt;=1,ISNUMBER('입력'!C11),'입력'!C11&gt;=0,'입력'!C11&lt;=1,'입력'!C2&gt;=0,'입력'!C9&gt;=0),FALSE),'입력'!C2*'입력'!C3*A5*B5*'입력'!C6,"입력 오류")</x:f>
        <x:v>2681.2799999999997</x:v>
      </x:c>
      <x:c r="D5" s="7" t="n">
        <x:f>IF(IFERROR(AND(COUNT('입력'!C2:C11)=10,ISNUMBER('입력'!C3),'입력'!C3&gt;=0,'입력'!C3&lt;=1,ISNUMBER('입력'!C4),'입력'!C4&gt;=0,'입력'!C4&lt;=1,ISNUMBER('입력'!C5),'입력'!C5&gt;=0,'입력'!C5&lt;=1,ISNUMBER('입력'!C6),'입력'!C6&gt;=0,'입력'!C6&lt;=1,ISNUMBER('입력'!C7),'입력'!C7&gt;=0,'입력'!C7&lt;=1,ISNUMBER('입력'!C8),'입력'!C8&gt;=0,'입력'!C8&lt;=1,ISNUMBER('입력'!C10),'입력'!C10&gt;=0,'입력'!C10&lt;=1,ISNUMBER('입력'!C11),'입력'!C11&gt;=0,'입력'!C11&lt;=1,'입력'!C2&gt;=0,'입력'!C9&gt;=0),FALSE),C5*'입력'!C7,"입력 오류")</x:f>
        <x:v>2574.0287999999996</x:v>
      </x:c>
      <x:c r="E5" s="7" t="n">
        <x:f>IF(IFERROR(AND(COUNT('입력'!C2:C11)=10,ISNUMBER('입력'!C3),'입력'!C3&gt;=0,'입력'!C3&lt;=1,ISNUMBER('입력'!C4),'입력'!C4&gt;=0,'입력'!C4&lt;=1,ISNUMBER('입력'!C5),'입력'!C5&gt;=0,'입력'!C5&lt;=1,ISNUMBER('입력'!C6),'입력'!C6&gt;=0,'입력'!C6&lt;=1,ISNUMBER('입력'!C7),'입력'!C7&gt;=0,'입력'!C7&lt;=1,ISNUMBER('입력'!C8),'입력'!C8&gt;=0,'입력'!C8&lt;=1,ISNUMBER('입력'!C10),'입력'!C10&gt;=0,'입력'!C10&lt;=1,ISNUMBER('입력'!C11),'입력'!C11&gt;=0,'입력'!C11&lt;=1,'입력'!C2&gt;=0,'입력'!C9&gt;=0),FALSE),D5*'입력'!C9,"입력 오류")</x:f>
        <x:v>185330.07359999997</x:v>
      </x:c>
      <x:c r="G5" s="9" t="str">
        <x:v>60%</x:v>
      </x:c>
      <x:c r="H5" s="11" t="n">
        <x:f>E14</x:f>
        <x:v>292626.43200000003</x:v>
      </x:c>
      <x:c r="I5" s="11" t="n">
        <x:f>E15</x:f>
        <x:v>331643.28959999996</x:v>
      </x:c>
      <x:c r="J5" s="11" t="n">
        <x:f>E16</x:f>
        <x:v>351151.71839999995</x:v>
      </x:c>
      <x:c r="K5" s="11" t="n">
        <x:f>E17</x:f>
        <x:v>370660.14719999995</x:v>
      </x:c>
    </x:row>
    <x:row r="6">
      <x:c r="A6" s="10" t="n">
        <x:v>0.4</x:v>
      </x:c>
      <x:c r="B6" s="10" t="n">
        <x:v>0.75</x:v>
      </x:c>
      <x:c r="C6" s="7" t="n">
        <x:f>IF(IFERROR(AND(COUNT('입력'!C2:C11)=10,ISNUMBER('입력'!C3),'입력'!C3&gt;=0,'입력'!C3&lt;=1,ISNUMBER('입력'!C4),'입력'!C4&gt;=0,'입력'!C4&lt;=1,ISNUMBER('입력'!C5),'입력'!C5&gt;=0,'입력'!C5&lt;=1,ISNUMBER('입력'!C6),'입력'!C6&gt;=0,'입력'!C6&lt;=1,ISNUMBER('입력'!C7),'입력'!C7&gt;=0,'입력'!C7&lt;=1,ISNUMBER('입력'!C8),'입력'!C8&gt;=0,'입력'!C8&lt;=1,ISNUMBER('입력'!C10),'입력'!C10&gt;=0,'입력'!C10&lt;=1,ISNUMBER('입력'!C11),'입력'!C11&gt;=0,'입력'!C11&lt;=1,'입력'!C2&gt;=0,'입력'!C9&gt;=0),FALSE),'입력'!C2*'입력'!C3*A6*B6*'입력'!C6,"입력 오류")</x:f>
        <x:v>2822.4</x:v>
      </x:c>
      <x:c r="D6" s="7" t="n">
        <x:f>IF(IFERROR(AND(COUNT('입력'!C2:C11)=10,ISNUMBER('입력'!C3),'입력'!C3&gt;=0,'입력'!C3&lt;=1,ISNUMBER('입력'!C4),'입력'!C4&gt;=0,'입력'!C4&lt;=1,ISNUMBER('입력'!C5),'입력'!C5&gt;=0,'입력'!C5&lt;=1,ISNUMBER('입력'!C6),'입력'!C6&gt;=0,'입력'!C6&lt;=1,ISNUMBER('입력'!C7),'입력'!C7&gt;=0,'입력'!C7&lt;=1,ISNUMBER('입력'!C8),'입력'!C8&gt;=0,'입력'!C8&lt;=1,ISNUMBER('입력'!C10),'입력'!C10&gt;=0,'입력'!C10&lt;=1,ISNUMBER('입력'!C11),'입력'!C11&gt;=0,'입력'!C11&lt;=1,'입력'!C2&gt;=0,'입력'!C9&gt;=0),FALSE),C6*'입력'!C7,"입력 오류")</x:f>
        <x:v>2709.504</x:v>
      </x:c>
      <x:c r="E6" s="7" t="n">
        <x:f>IF(IFERROR(AND(COUNT('입력'!C2:C11)=10,ISNUMBER('입력'!C3),'입력'!C3&gt;=0,'입력'!C3&lt;=1,ISNUMBER('입력'!C4),'입력'!C4&gt;=0,'입력'!C4&lt;=1,ISNUMBER('입력'!C5),'입력'!C5&gt;=0,'입력'!C5&lt;=1,ISNUMBER('입력'!C6),'입력'!C6&gt;=0,'입력'!C6&lt;=1,ISNUMBER('입력'!C7),'입력'!C7&gt;=0,'입력'!C7&lt;=1,ISNUMBER('입력'!C8),'입력'!C8&gt;=0,'입력'!C8&lt;=1,ISNUMBER('입력'!C10),'입력'!C10&gt;=0,'입력'!C10&lt;=1,ISNUMBER('입력'!C11),'입력'!C11&gt;=0,'입력'!C11&lt;=1,'입력'!C2&gt;=0,'입력'!C9&gt;=0),FALSE),D6*'입력'!C9,"입력 오류")</x:f>
        <x:v>195084.288</x:v>
      </x:c>
      <x:c r="G6" s="9" t="str">
        <x:v>70%</x:v>
      </x:c>
      <x:c r="H6" s="11" t="n">
        <x:f>E18</x:f>
        <x:v>341397.50399999996</x:v>
      </x:c>
      <x:c r="I6" s="11" t="n">
        <x:f>E19</x:f>
        <x:v>386917.17120000004</x:v>
      </x:c>
      <x:c r="J6" s="11" t="n">
        <x:f>E20</x:f>
        <x:v>409677.0048</x:v>
      </x:c>
      <x:c r="K6" s="11" t="n">
        <x:f>E21</x:f>
        <x:v>432436.83839999995</x:v>
      </x:c>
    </x:row>
    <x:row r="7">
      <x:c r="A7" s="10" t="n">
        <x:v>0.4</x:v>
      </x:c>
      <x:c r="B7" s="10" t="n">
        <x:v>0.85</x:v>
      </x:c>
      <x:c r="C7" s="7" t="n">
        <x:f>IF(IFERROR(AND(COUNT('입력'!C2:C11)=10,ISNUMBER('입력'!C3),'입력'!C3&gt;=0,'입력'!C3&lt;=1,ISNUMBER('입력'!C4),'입력'!C4&gt;=0,'입력'!C4&lt;=1,ISNUMBER('입력'!C5),'입력'!C5&gt;=0,'입력'!C5&lt;=1,ISNUMBER('입력'!C6),'입력'!C6&gt;=0,'입력'!C6&lt;=1,ISNUMBER('입력'!C7),'입력'!C7&gt;=0,'입력'!C7&lt;=1,ISNUMBER('입력'!C8),'입력'!C8&gt;=0,'입력'!C8&lt;=1,ISNUMBER('입력'!C10),'입력'!C10&gt;=0,'입력'!C10&lt;=1,ISNUMBER('입력'!C11),'입력'!C11&gt;=0,'입력'!C11&lt;=1,'입력'!C2&gt;=0,'입력'!C9&gt;=0),FALSE),'입력'!C2*'입력'!C3*A7*B7*'입력'!C6,"입력 오류")</x:f>
        <x:v>3198.72</x:v>
      </x:c>
      <x:c r="D7" s="7" t="n">
        <x:f>IF(IFERROR(AND(COUNT('입력'!C2:C11)=10,ISNUMBER('입력'!C3),'입력'!C3&gt;=0,'입력'!C3&lt;=1,ISNUMBER('입력'!C4),'입력'!C4&gt;=0,'입력'!C4&lt;=1,ISNUMBER('입력'!C5),'입력'!C5&gt;=0,'입력'!C5&lt;=1,ISNUMBER('입력'!C6),'입력'!C6&gt;=0,'입력'!C6&lt;=1,ISNUMBER('입력'!C7),'입력'!C7&gt;=0,'입력'!C7&lt;=1,ISNUMBER('입력'!C8),'입력'!C8&gt;=0,'입력'!C8&lt;=1,ISNUMBER('입력'!C10),'입력'!C10&gt;=0,'입력'!C10&lt;=1,ISNUMBER('입력'!C11),'입력'!C11&gt;=0,'입력'!C11&lt;=1,'입력'!C2&gt;=0,'입력'!C9&gt;=0),FALSE),C7*'입력'!C7,"입력 오류")</x:f>
        <x:v>3070.7711999999997</x:v>
      </x:c>
      <x:c r="E7" s="7" t="n">
        <x:f>IF(IFERROR(AND(COUNT('입력'!C2:C11)=10,ISNUMBER('입력'!C3),'입력'!C3&gt;=0,'입력'!C3&lt;=1,ISNUMBER('입력'!C4),'입력'!C4&gt;=0,'입력'!C4&lt;=1,ISNUMBER('입력'!C5),'입력'!C5&gt;=0,'입력'!C5&lt;=1,ISNUMBER('입력'!C6),'입력'!C6&gt;=0,'입력'!C6&lt;=1,ISNUMBER('입력'!C7),'입력'!C7&gt;=0,'입력'!C7&lt;=1,ISNUMBER('입력'!C8),'입력'!C8&gt;=0,'입력'!C8&lt;=1,ISNUMBER('입력'!C10),'입력'!C10&gt;=0,'입력'!C10&lt;=1,ISNUMBER('입력'!C11),'입력'!C11&gt;=0,'입력'!C11&lt;=1,'입력'!C2&gt;=0,'입력'!C9&gt;=0),FALSE),D7*'입력'!C9,"입력 오류")</x:f>
        <x:v>221095.52639999997</x:v>
      </x:c>
    </x:row>
    <x:row r="8">
      <x:c r="A8" s="10" t="n">
        <x:v>0.4</x:v>
      </x:c>
      <x:c r="B8" s="10" t="n">
        <x:v>0.9</x:v>
      </x:c>
      <x:c r="C8" s="7" t="n">
        <x:f>IF(IFERROR(AND(COUNT('입력'!C2:C11)=10,ISNUMBER('입력'!C3),'입력'!C3&gt;=0,'입력'!C3&lt;=1,ISNUMBER('입력'!C4),'입력'!C4&gt;=0,'입력'!C4&lt;=1,ISNUMBER('입력'!C5),'입력'!C5&gt;=0,'입력'!C5&lt;=1,ISNUMBER('입력'!C6),'입력'!C6&gt;=0,'입력'!C6&lt;=1,ISNUMBER('입력'!C7),'입력'!C7&gt;=0,'입력'!C7&lt;=1,ISNUMBER('입력'!C8),'입력'!C8&gt;=0,'입력'!C8&lt;=1,ISNUMBER('입력'!C10),'입력'!C10&gt;=0,'입력'!C10&lt;=1,ISNUMBER('입력'!C11),'입력'!C11&gt;=0,'입력'!C11&lt;=1,'입력'!C2&gt;=0,'입력'!C9&gt;=0),FALSE),'입력'!C2*'입력'!C3*A8*B8*'입력'!C6,"입력 오류")</x:f>
        <x:v>3386.88</x:v>
      </x:c>
      <x:c r="D8" s="7" t="n">
        <x:f>IF(IFERROR(AND(COUNT('입력'!C2:C11)=10,ISNUMBER('입력'!C3),'입력'!C3&gt;=0,'입력'!C3&lt;=1,ISNUMBER('입력'!C4),'입력'!C4&gt;=0,'입력'!C4&lt;=1,ISNUMBER('입력'!C5),'입력'!C5&gt;=0,'입력'!C5&lt;=1,ISNUMBER('입력'!C6),'입력'!C6&gt;=0,'입력'!C6&lt;=1,ISNUMBER('입력'!C7),'입력'!C7&gt;=0,'입력'!C7&lt;=1,ISNUMBER('입력'!C8),'입력'!C8&gt;=0,'입력'!C8&lt;=1,ISNUMBER('입력'!C10),'입력'!C10&gt;=0,'입력'!C10&lt;=1,ISNUMBER('입력'!C11),'입력'!C11&gt;=0,'입력'!C11&lt;=1,'입력'!C2&gt;=0,'입력'!C9&gt;=0),FALSE),C8*'입력'!C7,"입력 오류")</x:f>
        <x:v>3251.4048</x:v>
      </x:c>
      <x:c r="E8" s="7" t="n">
        <x:f>IF(IFERROR(AND(COUNT('입력'!C2:C11)=10,ISNUMBER('입력'!C3),'입력'!C3&gt;=0,'입력'!C3&lt;=1,ISNUMBER('입력'!C4),'입력'!C4&gt;=0,'입력'!C4&lt;=1,ISNUMBER('입력'!C5),'입력'!C5&gt;=0,'입력'!C5&lt;=1,ISNUMBER('입력'!C6),'입력'!C6&gt;=0,'입력'!C6&lt;=1,ISNUMBER('입력'!C7),'입력'!C7&gt;=0,'입력'!C7&lt;=1,ISNUMBER('입력'!C8),'입력'!C8&gt;=0,'입력'!C8&lt;=1,ISNUMBER('입력'!C10),'입력'!C10&gt;=0,'입력'!C10&lt;=1,ISNUMBER('입력'!C11),'입력'!C11&gt;=0,'입력'!C11&lt;=1,'입력'!C2&gt;=0,'입력'!C9&gt;=0),FALSE),D8*'입력'!C9,"입력 오류")</x:f>
        <x:v>234101.1456</x:v>
      </x:c>
    </x:row>
    <x:row r="9">
      <x:c r="A9" s="10" t="n">
        <x:v>0.4</x:v>
      </x:c>
      <x:c r="B9" s="10" t="n">
        <x:v>0.95</x:v>
      </x:c>
      <x:c r="C9" s="7" t="n">
        <x:f>IF(IFERROR(AND(COUNT('입력'!C2:C11)=10,ISNUMBER('입력'!C3),'입력'!C3&gt;=0,'입력'!C3&lt;=1,ISNUMBER('입력'!C4),'입력'!C4&gt;=0,'입력'!C4&lt;=1,ISNUMBER('입력'!C5),'입력'!C5&gt;=0,'입력'!C5&lt;=1,ISNUMBER('입력'!C6),'입력'!C6&gt;=0,'입력'!C6&lt;=1,ISNUMBER('입력'!C7),'입력'!C7&gt;=0,'입력'!C7&lt;=1,ISNUMBER('입력'!C8),'입력'!C8&gt;=0,'입력'!C8&lt;=1,ISNUMBER('입력'!C10),'입력'!C10&gt;=0,'입력'!C10&lt;=1,ISNUMBER('입력'!C11),'입력'!C11&gt;=0,'입력'!C11&lt;=1,'입력'!C2&gt;=0,'입력'!C9&gt;=0),FALSE),'입력'!C2*'입력'!C3*A9*B9*'입력'!C6,"입력 오류")</x:f>
        <x:v>3575.04</x:v>
      </x:c>
      <x:c r="D9" s="7" t="n">
        <x:f>IF(IFERROR(AND(COUNT('입력'!C2:C11)=10,ISNUMBER('입력'!C3),'입력'!C3&gt;=0,'입력'!C3&lt;=1,ISNUMBER('입력'!C4),'입력'!C4&gt;=0,'입력'!C4&lt;=1,ISNUMBER('입력'!C5),'입력'!C5&gt;=0,'입력'!C5&lt;=1,ISNUMBER('입력'!C6),'입력'!C6&gt;=0,'입력'!C6&lt;=1,ISNUMBER('입력'!C7),'입력'!C7&gt;=0,'입력'!C7&lt;=1,ISNUMBER('입력'!C8),'입력'!C8&gt;=0,'입력'!C8&lt;=1,ISNUMBER('입력'!C10),'입력'!C10&gt;=0,'입력'!C10&lt;=1,ISNUMBER('입력'!C11),'입력'!C11&gt;=0,'입력'!C11&lt;=1,'입력'!C2&gt;=0,'입력'!C9&gt;=0),FALSE),C9*'입력'!C7,"입력 오류")</x:f>
        <x:v>3432.0384</x:v>
      </x:c>
      <x:c r="E9" s="7" t="n">
        <x:f>IF(IFERROR(AND(COUNT('입력'!C2:C11)=10,ISNUMBER('입력'!C3),'입력'!C3&gt;=0,'입력'!C3&lt;=1,ISNUMBER('입력'!C4),'입력'!C4&gt;=0,'입력'!C4&lt;=1,ISNUMBER('입력'!C5),'입력'!C5&gt;=0,'입력'!C5&lt;=1,ISNUMBER('입력'!C6),'입력'!C6&gt;=0,'입력'!C6&lt;=1,ISNUMBER('입력'!C7),'입력'!C7&gt;=0,'입력'!C7&lt;=1,ISNUMBER('입력'!C8),'입력'!C8&gt;=0,'입력'!C8&lt;=1,ISNUMBER('입력'!C10),'입력'!C10&gt;=0,'입력'!C10&lt;=1,ISNUMBER('입력'!C11),'입력'!C11&gt;=0,'입력'!C11&lt;=1,'입력'!C2&gt;=0,'입력'!C9&gt;=0),FALSE),D9*'입력'!C9,"입력 오류")</x:f>
        <x:v>247106.7648</x:v>
      </x:c>
    </x:row>
    <x:row r="10">
      <x:c r="A10" s="10" t="n">
        <x:v>0.5</x:v>
      </x:c>
      <x:c r="B10" s="10" t="n">
        <x:v>0.75</x:v>
      </x:c>
      <x:c r="C10" s="7" t="n">
        <x:f>IF(IFERROR(AND(COUNT('입력'!C2:C11)=10,ISNUMBER('입력'!C3),'입력'!C3&gt;=0,'입력'!C3&lt;=1,ISNUMBER('입력'!C4),'입력'!C4&gt;=0,'입력'!C4&lt;=1,ISNUMBER('입력'!C5),'입력'!C5&gt;=0,'입력'!C5&lt;=1,ISNUMBER('입력'!C6),'입력'!C6&gt;=0,'입력'!C6&lt;=1,ISNUMBER('입력'!C7),'입력'!C7&gt;=0,'입력'!C7&lt;=1,ISNUMBER('입력'!C8),'입력'!C8&gt;=0,'입력'!C8&lt;=1,ISNUMBER('입력'!C10),'입력'!C10&gt;=0,'입력'!C10&lt;=1,ISNUMBER('입력'!C11),'입력'!C11&gt;=0,'입력'!C11&lt;=1,'입력'!C2&gt;=0,'입력'!C9&gt;=0),FALSE),'입력'!C2*'입력'!C3*A10*B10*'입력'!C6,"입력 오류")</x:f>
        <x:v>3528</x:v>
      </x:c>
      <x:c r="D10" s="7" t="n">
        <x:f>IF(IFERROR(AND(COUNT('입력'!C2:C11)=10,ISNUMBER('입력'!C3),'입력'!C3&gt;=0,'입력'!C3&lt;=1,ISNUMBER('입력'!C4),'입력'!C4&gt;=0,'입력'!C4&lt;=1,ISNUMBER('입력'!C5),'입력'!C5&gt;=0,'입력'!C5&lt;=1,ISNUMBER('입력'!C6),'입력'!C6&gt;=0,'입력'!C6&lt;=1,ISNUMBER('입력'!C7),'입력'!C7&gt;=0,'입력'!C7&lt;=1,ISNUMBER('입력'!C8),'입력'!C8&gt;=0,'입력'!C8&lt;=1,ISNUMBER('입력'!C10),'입력'!C10&gt;=0,'입력'!C10&lt;=1,ISNUMBER('입력'!C11),'입력'!C11&gt;=0,'입력'!C11&lt;=1,'입력'!C2&gt;=0,'입력'!C9&gt;=0),FALSE),C10*'입력'!C7,"입력 오류")</x:f>
        <x:v>3386.8799999999997</x:v>
      </x:c>
      <x:c r="E10" s="7" t="n">
        <x:f>IF(IFERROR(AND(COUNT('입력'!C2:C11)=10,ISNUMBER('입력'!C3),'입력'!C3&gt;=0,'입력'!C3&lt;=1,ISNUMBER('입력'!C4),'입력'!C4&gt;=0,'입력'!C4&lt;=1,ISNUMBER('입력'!C5),'입력'!C5&gt;=0,'입력'!C5&lt;=1,ISNUMBER('입력'!C6),'입력'!C6&gt;=0,'입력'!C6&lt;=1,ISNUMBER('입력'!C7),'입력'!C7&gt;=0,'입력'!C7&lt;=1,ISNUMBER('입력'!C8),'입력'!C8&gt;=0,'입력'!C8&lt;=1,ISNUMBER('입력'!C10),'입력'!C10&gt;=0,'입력'!C10&lt;=1,ISNUMBER('입력'!C11),'입력'!C11&gt;=0,'입력'!C11&lt;=1,'입력'!C2&gt;=0,'입력'!C9&gt;=0),FALSE),D10*'입력'!C9,"입력 오류")</x:f>
        <x:v>243855.36</x:v>
      </x:c>
    </x:row>
    <x:row r="11">
      <x:c r="A11" s="10" t="n">
        <x:v>0.5</x:v>
      </x:c>
      <x:c r="B11" s="10" t="n">
        <x:v>0.85</x:v>
      </x:c>
      <x:c r="C11" s="7" t="n">
        <x:f>IF(IFERROR(AND(COUNT('입력'!C2:C11)=10,ISNUMBER('입력'!C3),'입력'!C3&gt;=0,'입력'!C3&lt;=1,ISNUMBER('입력'!C4),'입력'!C4&gt;=0,'입력'!C4&lt;=1,ISNUMBER('입력'!C5),'입력'!C5&gt;=0,'입력'!C5&lt;=1,ISNUMBER('입력'!C6),'입력'!C6&gt;=0,'입력'!C6&lt;=1,ISNUMBER('입력'!C7),'입력'!C7&gt;=0,'입력'!C7&lt;=1,ISNUMBER('입력'!C8),'입력'!C8&gt;=0,'입력'!C8&lt;=1,ISNUMBER('입력'!C10),'입력'!C10&gt;=0,'입력'!C10&lt;=1,ISNUMBER('입력'!C11),'입력'!C11&gt;=0,'입력'!C11&lt;=1,'입력'!C2&gt;=0,'입력'!C9&gt;=0),FALSE),'입력'!C2*'입력'!C3*A11*B11*'입력'!C6,"입력 오류")</x:f>
        <x:v>3998.4</x:v>
      </x:c>
      <x:c r="D11" s="7" t="n">
        <x:f>IF(IFERROR(AND(COUNT('입력'!C2:C11)=10,ISNUMBER('입력'!C3),'입력'!C3&gt;=0,'입력'!C3&lt;=1,ISNUMBER('입력'!C4),'입력'!C4&gt;=0,'입력'!C4&lt;=1,ISNUMBER('입력'!C5),'입력'!C5&gt;=0,'입력'!C5&lt;=1,ISNUMBER('입력'!C6),'입력'!C6&gt;=0,'입력'!C6&lt;=1,ISNUMBER('입력'!C7),'입력'!C7&gt;=0,'입력'!C7&lt;=1,ISNUMBER('입력'!C8),'입력'!C8&gt;=0,'입력'!C8&lt;=1,ISNUMBER('입력'!C10),'입력'!C10&gt;=0,'입력'!C10&lt;=1,ISNUMBER('입력'!C11),'입력'!C11&gt;=0,'입력'!C11&lt;=1,'입력'!C2&gt;=0,'입력'!C9&gt;=0),FALSE),C11*'입력'!C7,"입력 오류")</x:f>
        <x:v>3838.464</x:v>
      </x:c>
      <x:c r="E11" s="7" t="n">
        <x:f>IF(IFERROR(AND(COUNT('입력'!C2:C11)=10,ISNUMBER('입력'!C3),'입력'!C3&gt;=0,'입력'!C3&lt;=1,ISNUMBER('입력'!C4),'입력'!C4&gt;=0,'입력'!C4&lt;=1,ISNUMBER('입력'!C5),'입력'!C5&gt;=0,'입력'!C5&lt;=1,ISNUMBER('입력'!C6),'입력'!C6&gt;=0,'입력'!C6&lt;=1,ISNUMBER('입력'!C7),'입력'!C7&gt;=0,'입력'!C7&lt;=1,ISNUMBER('입력'!C8),'입력'!C8&gt;=0,'입력'!C8&lt;=1,ISNUMBER('입력'!C10),'입력'!C10&gt;=0,'입력'!C10&lt;=1,ISNUMBER('입력'!C11),'입력'!C11&gt;=0,'입력'!C11&lt;=1,'입력'!C2&gt;=0,'입력'!C9&gt;=0),FALSE),D11*'입력'!C9,"입력 오류")</x:f>
        <x:v>276369.408</x:v>
      </x:c>
    </x:row>
    <x:row r="12">
      <x:c r="A12" s="10" t="n">
        <x:v>0.5</x:v>
      </x:c>
      <x:c r="B12" s="10" t="n">
        <x:v>0.9</x:v>
      </x:c>
      <x:c r="C12" s="7" t="n">
        <x:f>IF(IFERROR(AND(COUNT('입력'!C2:C11)=10,ISNUMBER('입력'!C3),'입력'!C3&gt;=0,'입력'!C3&lt;=1,ISNUMBER('입력'!C4),'입력'!C4&gt;=0,'입력'!C4&lt;=1,ISNUMBER('입력'!C5),'입력'!C5&gt;=0,'입력'!C5&lt;=1,ISNUMBER('입력'!C6),'입력'!C6&gt;=0,'입력'!C6&lt;=1,ISNUMBER('입력'!C7),'입력'!C7&gt;=0,'입력'!C7&lt;=1,ISNUMBER('입력'!C8),'입력'!C8&gt;=0,'입력'!C8&lt;=1,ISNUMBER('입력'!C10),'입력'!C10&gt;=0,'입력'!C10&lt;=1,ISNUMBER('입력'!C11),'입력'!C11&gt;=0,'입력'!C11&lt;=1,'입력'!C2&gt;=0,'입력'!C9&gt;=0),FALSE),'입력'!C2*'입력'!C3*A12*B12*'입력'!C6,"입력 오류")</x:f>
        <x:v>4233.6</x:v>
      </x:c>
      <x:c r="D12" s="7" t="n">
        <x:f>IF(IFERROR(AND(COUNT('입력'!C2:C11)=10,ISNUMBER('입력'!C3),'입력'!C3&gt;=0,'입력'!C3&lt;=1,ISNUMBER('입력'!C4),'입력'!C4&gt;=0,'입력'!C4&lt;=1,ISNUMBER('입력'!C5),'입력'!C5&gt;=0,'입력'!C5&lt;=1,ISNUMBER('입력'!C6),'입력'!C6&gt;=0,'입력'!C6&lt;=1,ISNUMBER('입력'!C7),'입력'!C7&gt;=0,'입력'!C7&lt;=1,ISNUMBER('입력'!C8),'입력'!C8&gt;=0,'입력'!C8&lt;=1,ISNUMBER('입력'!C10),'입력'!C10&gt;=0,'입력'!C10&lt;=1,ISNUMBER('입력'!C11),'입력'!C11&gt;=0,'입력'!C11&lt;=1,'입력'!C2&gt;=0,'입력'!C9&gt;=0),FALSE),C12*'입력'!C7,"입력 오류")</x:f>
        <x:v>4064.2560000000003</x:v>
      </x:c>
      <x:c r="E12" s="7" t="n">
        <x:f>IF(IFERROR(AND(COUNT('입력'!C2:C11)=10,ISNUMBER('입력'!C3),'입력'!C3&gt;=0,'입력'!C3&lt;=1,ISNUMBER('입력'!C4),'입력'!C4&gt;=0,'입력'!C4&lt;=1,ISNUMBER('입력'!C5),'입력'!C5&gt;=0,'입력'!C5&lt;=1,ISNUMBER('입력'!C6),'입력'!C6&gt;=0,'입력'!C6&lt;=1,ISNUMBER('입력'!C7),'입력'!C7&gt;=0,'입력'!C7&lt;=1,ISNUMBER('입력'!C8),'입력'!C8&gt;=0,'입력'!C8&lt;=1,ISNUMBER('입력'!C10),'입력'!C10&gt;=0,'입력'!C10&lt;=1,ISNUMBER('입력'!C11),'입력'!C11&gt;=0,'입력'!C11&lt;=1,'입력'!C2&gt;=0,'입력'!C9&gt;=0),FALSE),D12*'입력'!C9,"입력 오류")</x:f>
        <x:v>292626.43200000003</x:v>
      </x:c>
    </x:row>
    <x:row r="13">
      <x:c r="A13" s="10" t="n">
        <x:v>0.5</x:v>
      </x:c>
      <x:c r="B13" s="10" t="n">
        <x:v>0.95</x:v>
      </x:c>
      <x:c r="C13" s="7" t="n">
        <x:f>IF(IFERROR(AND(COUNT('입력'!C2:C11)=10,ISNUMBER('입력'!C3),'입력'!C3&gt;=0,'입력'!C3&lt;=1,ISNUMBER('입력'!C4),'입력'!C4&gt;=0,'입력'!C4&lt;=1,ISNUMBER('입력'!C5),'입력'!C5&gt;=0,'입력'!C5&lt;=1,ISNUMBER('입력'!C6),'입력'!C6&gt;=0,'입력'!C6&lt;=1,ISNUMBER('입력'!C7),'입력'!C7&gt;=0,'입력'!C7&lt;=1,ISNUMBER('입력'!C8),'입력'!C8&gt;=0,'입력'!C8&lt;=1,ISNUMBER('입력'!C10),'입력'!C10&gt;=0,'입력'!C10&lt;=1,ISNUMBER('입력'!C11),'입력'!C11&gt;=0,'입력'!C11&lt;=1,'입력'!C2&gt;=0,'입력'!C9&gt;=0),FALSE),'입력'!C2*'입력'!C3*A13*B13*'입력'!C6,"입력 오류")</x:f>
        <x:v>4468.8</x:v>
      </x:c>
      <x:c r="D13" s="7" t="n">
        <x:f>IF(IFERROR(AND(COUNT('입력'!C2:C11)=10,ISNUMBER('입력'!C3),'입력'!C3&gt;=0,'입력'!C3&lt;=1,ISNUMBER('입력'!C4),'입력'!C4&gt;=0,'입력'!C4&lt;=1,ISNUMBER('입력'!C5),'입력'!C5&gt;=0,'입력'!C5&lt;=1,ISNUMBER('입력'!C6),'입력'!C6&gt;=0,'입력'!C6&lt;=1,ISNUMBER('입력'!C7),'입력'!C7&gt;=0,'입력'!C7&lt;=1,ISNUMBER('입력'!C8),'입력'!C8&gt;=0,'입력'!C8&lt;=1,ISNUMBER('입력'!C10),'입력'!C10&gt;=0,'입력'!C10&lt;=1,ISNUMBER('입력'!C11),'입력'!C11&gt;=0,'입력'!C11&lt;=1,'입력'!C2&gt;=0,'입력'!C9&gt;=0),FALSE),C13*'입력'!C7,"입력 오류")</x:f>
        <x:v>4290.048</x:v>
      </x:c>
      <x:c r="E13" s="7" t="n">
        <x:f>IF(IFERROR(AND(COUNT('입력'!C2:C11)=10,ISNUMBER('입력'!C3),'입력'!C3&gt;=0,'입력'!C3&lt;=1,ISNUMBER('입력'!C4),'입력'!C4&gt;=0,'입력'!C4&lt;=1,ISNUMBER('입력'!C5),'입력'!C5&gt;=0,'입력'!C5&lt;=1,ISNUMBER('입력'!C6),'입력'!C6&gt;=0,'입력'!C6&lt;=1,ISNUMBER('입력'!C7),'입력'!C7&gt;=0,'입력'!C7&lt;=1,ISNUMBER('입력'!C8),'입력'!C8&gt;=0,'입력'!C8&lt;=1,ISNUMBER('입력'!C10),'입력'!C10&gt;=0,'입력'!C10&lt;=1,ISNUMBER('입력'!C11),'입력'!C11&gt;=0,'입력'!C11&lt;=1,'입력'!C2&gt;=0,'입력'!C9&gt;=0),FALSE),D13*'입력'!C9,"입력 오류")</x:f>
        <x:v>308883.456</x:v>
      </x:c>
    </x:row>
    <x:row r="14">
      <x:c r="A14" s="10" t="n">
        <x:v>0.6</x:v>
      </x:c>
      <x:c r="B14" s="10" t="n">
        <x:v>0.75</x:v>
      </x:c>
      <x:c r="C14" s="7" t="n">
        <x:f>IF(IFERROR(AND(COUNT('입력'!C2:C11)=10,ISNUMBER('입력'!C3),'입력'!C3&gt;=0,'입력'!C3&lt;=1,ISNUMBER('입력'!C4),'입력'!C4&gt;=0,'입력'!C4&lt;=1,ISNUMBER('입력'!C5),'입력'!C5&gt;=0,'입력'!C5&lt;=1,ISNUMBER('입력'!C6),'입력'!C6&gt;=0,'입력'!C6&lt;=1,ISNUMBER('입력'!C7),'입력'!C7&gt;=0,'입력'!C7&lt;=1,ISNUMBER('입력'!C8),'입력'!C8&gt;=0,'입력'!C8&lt;=1,ISNUMBER('입력'!C10),'입력'!C10&gt;=0,'입력'!C10&lt;=1,ISNUMBER('입력'!C11),'입력'!C11&gt;=0,'입력'!C11&lt;=1,'입력'!C2&gt;=0,'입력'!C9&gt;=0),FALSE),'입력'!C2*'입력'!C3*A14*B14*'입력'!C6,"입력 오류")</x:f>
        <x:v>4233.6</x:v>
      </x:c>
      <x:c r="D14" s="7" t="n">
        <x:f>IF(IFERROR(AND(COUNT('입력'!C2:C11)=10,ISNUMBER('입력'!C3),'입력'!C3&gt;=0,'입력'!C3&lt;=1,ISNUMBER('입력'!C4),'입력'!C4&gt;=0,'입력'!C4&lt;=1,ISNUMBER('입력'!C5),'입력'!C5&gt;=0,'입력'!C5&lt;=1,ISNUMBER('입력'!C6),'입력'!C6&gt;=0,'입력'!C6&lt;=1,ISNUMBER('입력'!C7),'입력'!C7&gt;=0,'입력'!C7&lt;=1,ISNUMBER('입력'!C8),'입력'!C8&gt;=0,'입력'!C8&lt;=1,ISNUMBER('입력'!C10),'입력'!C10&gt;=0,'입력'!C10&lt;=1,ISNUMBER('입력'!C11),'입력'!C11&gt;=0,'입력'!C11&lt;=1,'입력'!C2&gt;=0,'입력'!C9&gt;=0),FALSE),C14*'입력'!C7,"입력 오류")</x:f>
        <x:v>4064.2560000000003</x:v>
      </x:c>
      <x:c r="E14" s="7" t="n">
        <x:f>IF(IFERROR(AND(COUNT('입력'!C2:C11)=10,ISNUMBER('입력'!C3),'입력'!C3&gt;=0,'입력'!C3&lt;=1,ISNUMBER('입력'!C4),'입력'!C4&gt;=0,'입력'!C4&lt;=1,ISNUMBER('입력'!C5),'입력'!C5&gt;=0,'입력'!C5&lt;=1,ISNUMBER('입력'!C6),'입력'!C6&gt;=0,'입력'!C6&lt;=1,ISNUMBER('입력'!C7),'입력'!C7&gt;=0,'입력'!C7&lt;=1,ISNUMBER('입력'!C8),'입력'!C8&gt;=0,'입력'!C8&lt;=1,ISNUMBER('입력'!C10),'입력'!C10&gt;=0,'입력'!C10&lt;=1,ISNUMBER('입력'!C11),'입력'!C11&gt;=0,'입력'!C11&lt;=1,'입력'!C2&gt;=0,'입력'!C9&gt;=0),FALSE),D14*'입력'!C9,"입력 오류")</x:f>
        <x:v>292626.43200000003</x:v>
      </x:c>
    </x:row>
    <x:row r="15">
      <x:c r="A15" s="10" t="n">
        <x:v>0.6</x:v>
      </x:c>
      <x:c r="B15" s="10" t="n">
        <x:v>0.85</x:v>
      </x:c>
      <x:c r="C15" s="7" t="n">
        <x:f>IF(IFERROR(AND(COUNT('입력'!C2:C11)=10,ISNUMBER('입력'!C3),'입력'!C3&gt;=0,'입력'!C3&lt;=1,ISNUMBER('입력'!C4),'입력'!C4&gt;=0,'입력'!C4&lt;=1,ISNUMBER('입력'!C5),'입력'!C5&gt;=0,'입력'!C5&lt;=1,ISNUMBER('입력'!C6),'입력'!C6&gt;=0,'입력'!C6&lt;=1,ISNUMBER('입력'!C7),'입력'!C7&gt;=0,'입력'!C7&lt;=1,ISNUMBER('입력'!C8),'입력'!C8&gt;=0,'입력'!C8&lt;=1,ISNUMBER('입력'!C10),'입력'!C10&gt;=0,'입력'!C10&lt;=1,ISNUMBER('입력'!C11),'입력'!C11&gt;=0,'입력'!C11&lt;=1,'입력'!C2&gt;=0,'입력'!C9&gt;=0),FALSE),'입력'!C2*'입력'!C3*A15*B15*'입력'!C6,"입력 오류")</x:f>
        <x:v>4798.08</x:v>
      </x:c>
      <x:c r="D15" s="7" t="n">
        <x:f>IF(IFERROR(AND(COUNT('입력'!C2:C11)=10,ISNUMBER('입력'!C3),'입력'!C3&gt;=0,'입력'!C3&lt;=1,ISNUMBER('입력'!C4),'입력'!C4&gt;=0,'입력'!C4&lt;=1,ISNUMBER('입력'!C5),'입력'!C5&gt;=0,'입력'!C5&lt;=1,ISNUMBER('입력'!C6),'입력'!C6&gt;=0,'입력'!C6&lt;=1,ISNUMBER('입력'!C7),'입력'!C7&gt;=0,'입력'!C7&lt;=1,ISNUMBER('입력'!C8),'입력'!C8&gt;=0,'입력'!C8&lt;=1,ISNUMBER('입력'!C10),'입력'!C10&gt;=0,'입력'!C10&lt;=1,ISNUMBER('입력'!C11),'입력'!C11&gt;=0,'입력'!C11&lt;=1,'입력'!C2&gt;=0,'입력'!C9&gt;=0),FALSE),C15*'입력'!C7,"입력 오류")</x:f>
        <x:v>4606.1568</x:v>
      </x:c>
      <x:c r="E15" s="7" t="n">
        <x:f>IF(IFERROR(AND(COUNT('입력'!C2:C11)=10,ISNUMBER('입력'!C3),'입력'!C3&gt;=0,'입력'!C3&lt;=1,ISNUMBER('입력'!C4),'입력'!C4&gt;=0,'입력'!C4&lt;=1,ISNUMBER('입력'!C5),'입력'!C5&gt;=0,'입력'!C5&lt;=1,ISNUMBER('입력'!C6),'입력'!C6&gt;=0,'입력'!C6&lt;=1,ISNUMBER('입력'!C7),'입력'!C7&gt;=0,'입력'!C7&lt;=1,ISNUMBER('입력'!C8),'입력'!C8&gt;=0,'입력'!C8&lt;=1,ISNUMBER('입력'!C10),'입력'!C10&gt;=0,'입력'!C10&lt;=1,ISNUMBER('입력'!C11),'입력'!C11&gt;=0,'입력'!C11&lt;=1,'입력'!C2&gt;=0,'입력'!C9&gt;=0),FALSE),D15*'입력'!C9,"입력 오류")</x:f>
        <x:v>331643.28959999996</x:v>
      </x:c>
    </x:row>
    <x:row r="16">
      <x:c r="A16" s="10" t="n">
        <x:v>0.6</x:v>
      </x:c>
      <x:c r="B16" s="10" t="n">
        <x:v>0.9</x:v>
      </x:c>
      <x:c r="C16" s="7" t="n">
        <x:f>IF(IFERROR(AND(COUNT('입력'!C2:C11)=10,ISNUMBER('입력'!C3),'입력'!C3&gt;=0,'입력'!C3&lt;=1,ISNUMBER('입력'!C4),'입력'!C4&gt;=0,'입력'!C4&lt;=1,ISNUMBER('입력'!C5),'입력'!C5&gt;=0,'입력'!C5&lt;=1,ISNUMBER('입력'!C6),'입력'!C6&gt;=0,'입력'!C6&lt;=1,ISNUMBER('입력'!C7),'입력'!C7&gt;=0,'입력'!C7&lt;=1,ISNUMBER('입력'!C8),'입력'!C8&gt;=0,'입력'!C8&lt;=1,ISNUMBER('입력'!C10),'입력'!C10&gt;=0,'입력'!C10&lt;=1,ISNUMBER('입력'!C11),'입력'!C11&gt;=0,'입력'!C11&lt;=1,'입력'!C2&gt;=0,'입력'!C9&gt;=0),FALSE),'입력'!C2*'입력'!C3*A16*B16*'입력'!C6,"입력 오류")</x:f>
        <x:v>5080.32</x:v>
      </x:c>
      <x:c r="D16" s="7" t="n">
        <x:f>IF(IFERROR(AND(COUNT('입력'!C2:C11)=10,ISNUMBER('입력'!C3),'입력'!C3&gt;=0,'입력'!C3&lt;=1,ISNUMBER('입력'!C4),'입력'!C4&gt;=0,'입력'!C4&lt;=1,ISNUMBER('입력'!C5),'입력'!C5&gt;=0,'입력'!C5&lt;=1,ISNUMBER('입력'!C6),'입력'!C6&gt;=0,'입력'!C6&lt;=1,ISNUMBER('입력'!C7),'입력'!C7&gt;=0,'입력'!C7&lt;=1,ISNUMBER('입력'!C8),'입력'!C8&gt;=0,'입력'!C8&lt;=1,ISNUMBER('입력'!C10),'입력'!C10&gt;=0,'입력'!C10&lt;=1,ISNUMBER('입력'!C11),'입력'!C11&gt;=0,'입력'!C11&lt;=1,'입력'!C2&gt;=0,'입력'!C9&gt;=0),FALSE),C16*'입력'!C7,"입력 오류")</x:f>
        <x:v>4877.1071999999995</x:v>
      </x:c>
      <x:c r="E16" s="7" t="n">
        <x:f>IF(IFERROR(AND(COUNT('입력'!C2:C11)=10,ISNUMBER('입력'!C3),'입력'!C3&gt;=0,'입력'!C3&lt;=1,ISNUMBER('입력'!C4),'입력'!C4&gt;=0,'입력'!C4&lt;=1,ISNUMBER('입력'!C5),'입력'!C5&gt;=0,'입력'!C5&lt;=1,ISNUMBER('입력'!C6),'입력'!C6&gt;=0,'입력'!C6&lt;=1,ISNUMBER('입력'!C7),'입력'!C7&gt;=0,'입력'!C7&lt;=1,ISNUMBER('입력'!C8),'입력'!C8&gt;=0,'입력'!C8&lt;=1,ISNUMBER('입력'!C10),'입력'!C10&gt;=0,'입력'!C10&lt;=1,ISNUMBER('입력'!C11),'입력'!C11&gt;=0,'입력'!C11&lt;=1,'입력'!C2&gt;=0,'입력'!C9&gt;=0),FALSE),D16*'입력'!C9,"입력 오류")</x:f>
        <x:v>351151.71839999995</x:v>
      </x:c>
    </x:row>
    <x:row r="17">
      <x:c r="A17" s="10" t="n">
        <x:v>0.6</x:v>
      </x:c>
      <x:c r="B17" s="10" t="n">
        <x:v>0.95</x:v>
      </x:c>
      <x:c r="C17" s="7" t="n">
        <x:f>IF(IFERROR(AND(COUNT('입력'!C2:C11)=10,ISNUMBER('입력'!C3),'입력'!C3&gt;=0,'입력'!C3&lt;=1,ISNUMBER('입력'!C4),'입력'!C4&gt;=0,'입력'!C4&lt;=1,ISNUMBER('입력'!C5),'입력'!C5&gt;=0,'입력'!C5&lt;=1,ISNUMBER('입력'!C6),'입력'!C6&gt;=0,'입력'!C6&lt;=1,ISNUMBER('입력'!C7),'입력'!C7&gt;=0,'입력'!C7&lt;=1,ISNUMBER('입력'!C8),'입력'!C8&gt;=0,'입력'!C8&lt;=1,ISNUMBER('입력'!C10),'입력'!C10&gt;=0,'입력'!C10&lt;=1,ISNUMBER('입력'!C11),'입력'!C11&gt;=0,'입력'!C11&lt;=1,'입력'!C2&gt;=0,'입력'!C9&gt;=0),FALSE),'입력'!C2*'입력'!C3*A17*B17*'입력'!C6,"입력 오류")</x:f>
        <x:v>5362.5599999999995</x:v>
      </x:c>
      <x:c r="D17" s="7" t="n">
        <x:f>IF(IFERROR(AND(COUNT('입력'!C2:C11)=10,ISNUMBER('입력'!C3),'입력'!C3&gt;=0,'입력'!C3&lt;=1,ISNUMBER('입력'!C4),'입력'!C4&gt;=0,'입력'!C4&lt;=1,ISNUMBER('입력'!C5),'입력'!C5&gt;=0,'입력'!C5&lt;=1,ISNUMBER('입력'!C6),'입력'!C6&gt;=0,'입력'!C6&lt;=1,ISNUMBER('입력'!C7),'입력'!C7&gt;=0,'입력'!C7&lt;=1,ISNUMBER('입력'!C8),'입력'!C8&gt;=0,'입력'!C8&lt;=1,ISNUMBER('입력'!C10),'입력'!C10&gt;=0,'입력'!C10&lt;=1,ISNUMBER('입력'!C11),'입력'!C11&gt;=0,'입력'!C11&lt;=1,'입력'!C2&gt;=0,'입력'!C9&gt;=0),FALSE),C17*'입력'!C7,"입력 오류")</x:f>
        <x:v>5148.057599999999</x:v>
      </x:c>
      <x:c r="E17" s="7" t="n">
        <x:f>IF(IFERROR(AND(COUNT('입력'!C2:C11)=10,ISNUMBER('입력'!C3),'입력'!C3&gt;=0,'입력'!C3&lt;=1,ISNUMBER('입력'!C4),'입력'!C4&gt;=0,'입력'!C4&lt;=1,ISNUMBER('입력'!C5),'입력'!C5&gt;=0,'입력'!C5&lt;=1,ISNUMBER('입력'!C6),'입력'!C6&gt;=0,'입력'!C6&lt;=1,ISNUMBER('입력'!C7),'입력'!C7&gt;=0,'입력'!C7&lt;=1,ISNUMBER('입력'!C8),'입력'!C8&gt;=0,'입력'!C8&lt;=1,ISNUMBER('입력'!C10),'입력'!C10&gt;=0,'입력'!C10&lt;=1,ISNUMBER('입력'!C11),'입력'!C11&gt;=0,'입력'!C11&lt;=1,'입력'!C2&gt;=0,'입력'!C9&gt;=0),FALSE),D17*'입력'!C9,"입력 오류")</x:f>
        <x:v>370660.14719999995</x:v>
      </x:c>
    </x:row>
    <x:row r="18">
      <x:c r="A18" s="10" t="n">
        <x:v>0.7</x:v>
      </x:c>
      <x:c r="B18" s="10" t="n">
        <x:v>0.75</x:v>
      </x:c>
      <x:c r="C18" s="7" t="n">
        <x:f>IF(IFERROR(AND(COUNT('입력'!C2:C11)=10,ISNUMBER('입력'!C3),'입력'!C3&gt;=0,'입력'!C3&lt;=1,ISNUMBER('입력'!C4),'입력'!C4&gt;=0,'입력'!C4&lt;=1,ISNUMBER('입력'!C5),'입력'!C5&gt;=0,'입력'!C5&lt;=1,ISNUMBER('입력'!C6),'입력'!C6&gt;=0,'입력'!C6&lt;=1,ISNUMBER('입력'!C7),'입력'!C7&gt;=0,'입력'!C7&lt;=1,ISNUMBER('입력'!C8),'입력'!C8&gt;=0,'입력'!C8&lt;=1,ISNUMBER('입력'!C10),'입력'!C10&gt;=0,'입력'!C10&lt;=1,ISNUMBER('입력'!C11),'입력'!C11&gt;=0,'입력'!C11&lt;=1,'입력'!C2&gt;=0,'입력'!C9&gt;=0),FALSE),'입력'!C2*'입력'!C3*A18*B18*'입력'!C6,"입력 오류")</x:f>
        <x:v>4939.2</x:v>
      </x:c>
      <x:c r="D18" s="7" t="n">
        <x:f>IF(IFERROR(AND(COUNT('입력'!C2:C11)=10,ISNUMBER('입력'!C3),'입력'!C3&gt;=0,'입력'!C3&lt;=1,ISNUMBER('입력'!C4),'입력'!C4&gt;=0,'입력'!C4&lt;=1,ISNUMBER('입력'!C5),'입력'!C5&gt;=0,'입력'!C5&lt;=1,ISNUMBER('입력'!C6),'입력'!C6&gt;=0,'입력'!C6&lt;=1,ISNUMBER('입력'!C7),'입력'!C7&gt;=0,'입력'!C7&lt;=1,ISNUMBER('입력'!C8),'입력'!C8&gt;=0,'입력'!C8&lt;=1,ISNUMBER('입력'!C10),'입력'!C10&gt;=0,'입력'!C10&lt;=1,ISNUMBER('입력'!C11),'입력'!C11&gt;=0,'입력'!C11&lt;=1,'입력'!C2&gt;=0,'입력'!C9&gt;=0),FALSE),C18*'입력'!C7,"입력 오류")</x:f>
        <x:v>4741.632</x:v>
      </x:c>
      <x:c r="E18" s="7" t="n">
        <x:f>IF(IFERROR(AND(COUNT('입력'!C2:C11)=10,ISNUMBER('입력'!C3),'입력'!C3&gt;=0,'입력'!C3&lt;=1,ISNUMBER('입력'!C4),'입력'!C4&gt;=0,'입력'!C4&lt;=1,ISNUMBER('입력'!C5),'입력'!C5&gt;=0,'입력'!C5&lt;=1,ISNUMBER('입력'!C6),'입력'!C6&gt;=0,'입력'!C6&lt;=1,ISNUMBER('입력'!C7),'입력'!C7&gt;=0,'입력'!C7&lt;=1,ISNUMBER('입력'!C8),'입력'!C8&gt;=0,'입력'!C8&lt;=1,ISNUMBER('입력'!C10),'입력'!C10&gt;=0,'입력'!C10&lt;=1,ISNUMBER('입력'!C11),'입력'!C11&gt;=0,'입력'!C11&lt;=1,'입력'!C2&gt;=0,'입력'!C9&gt;=0),FALSE),D18*'입력'!C9,"입력 오류")</x:f>
        <x:v>341397.50399999996</x:v>
      </x:c>
    </x:row>
    <x:row r="19">
      <x:c r="A19" s="10" t="n">
        <x:v>0.7</x:v>
      </x:c>
      <x:c r="B19" s="10" t="n">
        <x:v>0.85</x:v>
      </x:c>
      <x:c r="C19" s="7" t="n">
        <x:f>IF(IFERROR(AND(COUNT('입력'!C2:C11)=10,ISNUMBER('입력'!C3),'입력'!C3&gt;=0,'입력'!C3&lt;=1,ISNUMBER('입력'!C4),'입력'!C4&gt;=0,'입력'!C4&lt;=1,ISNUMBER('입력'!C5),'입력'!C5&gt;=0,'입력'!C5&lt;=1,ISNUMBER('입력'!C6),'입력'!C6&gt;=0,'입력'!C6&lt;=1,ISNUMBER('입력'!C7),'입력'!C7&gt;=0,'입력'!C7&lt;=1,ISNUMBER('입력'!C8),'입력'!C8&gt;=0,'입력'!C8&lt;=1,ISNUMBER('입력'!C10),'입력'!C10&gt;=0,'입력'!C10&lt;=1,ISNUMBER('입력'!C11),'입력'!C11&gt;=0,'입력'!C11&lt;=1,'입력'!C2&gt;=0,'입력'!C9&gt;=0),FALSE),'입력'!C2*'입력'!C3*A19*B19*'입력'!C6,"입력 오류")</x:f>
        <x:v>5597.76</x:v>
      </x:c>
      <x:c r="D19" s="7" t="n">
        <x:f>IF(IFERROR(AND(COUNT('입력'!C2:C11)=10,ISNUMBER('입력'!C3),'입력'!C3&gt;=0,'입력'!C3&lt;=1,ISNUMBER('입력'!C4),'입력'!C4&gt;=0,'입력'!C4&lt;=1,ISNUMBER('입력'!C5),'입력'!C5&gt;=0,'입력'!C5&lt;=1,ISNUMBER('입력'!C6),'입력'!C6&gt;=0,'입력'!C6&lt;=1,ISNUMBER('입력'!C7),'입력'!C7&gt;=0,'입력'!C7&lt;=1,ISNUMBER('입력'!C8),'입력'!C8&gt;=0,'입력'!C8&lt;=1,ISNUMBER('입력'!C10),'입력'!C10&gt;=0,'입력'!C10&lt;=1,ISNUMBER('입력'!C11),'입력'!C11&gt;=0,'입력'!C11&lt;=1,'입력'!C2&gt;=0,'입력'!C9&gt;=0),FALSE),C19*'입력'!C7,"입력 오류")</x:f>
        <x:v>5373.8496000000005</x:v>
      </x:c>
      <x:c r="E19" s="7" t="n">
        <x:f>IF(IFERROR(AND(COUNT('입력'!C2:C11)=10,ISNUMBER('입력'!C3),'입력'!C3&gt;=0,'입력'!C3&lt;=1,ISNUMBER('입력'!C4),'입력'!C4&gt;=0,'입력'!C4&lt;=1,ISNUMBER('입력'!C5),'입력'!C5&gt;=0,'입력'!C5&lt;=1,ISNUMBER('입력'!C6),'입력'!C6&gt;=0,'입력'!C6&lt;=1,ISNUMBER('입력'!C7),'입력'!C7&gt;=0,'입력'!C7&lt;=1,ISNUMBER('입력'!C8),'입력'!C8&gt;=0,'입력'!C8&lt;=1,ISNUMBER('입력'!C10),'입력'!C10&gt;=0,'입력'!C10&lt;=1,ISNUMBER('입력'!C11),'입력'!C11&gt;=0,'입력'!C11&lt;=1,'입력'!C2&gt;=0,'입력'!C9&gt;=0),FALSE),D19*'입력'!C9,"입력 오류")</x:f>
        <x:v>386917.17120000004</x:v>
      </x:c>
    </x:row>
    <x:row r="20">
      <x:c r="A20" s="10" t="n">
        <x:v>0.7</x:v>
      </x:c>
      <x:c r="B20" s="10" t="n">
        <x:v>0.9</x:v>
      </x:c>
      <x:c r="C20" s="7" t="n">
        <x:f>IF(IFERROR(AND(COUNT('입력'!C2:C11)=10,ISNUMBER('입력'!C3),'입력'!C3&gt;=0,'입력'!C3&lt;=1,ISNUMBER('입력'!C4),'입력'!C4&gt;=0,'입력'!C4&lt;=1,ISNUMBER('입력'!C5),'입력'!C5&gt;=0,'입력'!C5&lt;=1,ISNUMBER('입력'!C6),'입력'!C6&gt;=0,'입력'!C6&lt;=1,ISNUMBER('입력'!C7),'입력'!C7&gt;=0,'입력'!C7&lt;=1,ISNUMBER('입력'!C8),'입력'!C8&gt;=0,'입력'!C8&lt;=1,ISNUMBER('입력'!C10),'입력'!C10&gt;=0,'입력'!C10&lt;=1,ISNUMBER('입력'!C11),'입력'!C11&gt;=0,'입력'!C11&lt;=1,'입력'!C2&gt;=0,'입력'!C9&gt;=0),FALSE),'입력'!C2*'입력'!C3*A20*B20*'입력'!C6,"입력 오류")</x:f>
        <x:v>5927.04</x:v>
      </x:c>
      <x:c r="D20" s="7" t="n">
        <x:f>IF(IFERROR(AND(COUNT('입력'!C2:C11)=10,ISNUMBER('입력'!C3),'입력'!C3&gt;=0,'입력'!C3&lt;=1,ISNUMBER('입력'!C4),'입력'!C4&gt;=0,'입력'!C4&lt;=1,ISNUMBER('입력'!C5),'입력'!C5&gt;=0,'입력'!C5&lt;=1,ISNUMBER('입력'!C6),'입력'!C6&gt;=0,'입력'!C6&lt;=1,ISNUMBER('입력'!C7),'입력'!C7&gt;=0,'입력'!C7&lt;=1,ISNUMBER('입력'!C8),'입력'!C8&gt;=0,'입력'!C8&lt;=1,ISNUMBER('입력'!C10),'입력'!C10&gt;=0,'입력'!C10&lt;=1,ISNUMBER('입력'!C11),'입력'!C11&gt;=0,'입력'!C11&lt;=1,'입력'!C2&gt;=0,'입력'!C9&gt;=0),FALSE),C20*'입력'!C7,"입력 오류")</x:f>
        <x:v>5689.9583999999995</x:v>
      </x:c>
      <x:c r="E20" s="7" t="n">
        <x:f>IF(IFERROR(AND(COUNT('입력'!C2:C11)=10,ISNUMBER('입력'!C3),'입력'!C3&gt;=0,'입력'!C3&lt;=1,ISNUMBER('입력'!C4),'입력'!C4&gt;=0,'입력'!C4&lt;=1,ISNUMBER('입력'!C5),'입력'!C5&gt;=0,'입력'!C5&lt;=1,ISNUMBER('입력'!C6),'입력'!C6&gt;=0,'입력'!C6&lt;=1,ISNUMBER('입력'!C7),'입력'!C7&gt;=0,'입력'!C7&lt;=1,ISNUMBER('입력'!C8),'입력'!C8&gt;=0,'입력'!C8&lt;=1,ISNUMBER('입력'!C10),'입력'!C10&gt;=0,'입력'!C10&lt;=1,ISNUMBER('입력'!C11),'입력'!C11&gt;=0,'입력'!C11&lt;=1,'입력'!C2&gt;=0,'입력'!C9&gt;=0),FALSE),D20*'입력'!C9,"입력 오류")</x:f>
        <x:v>409677.0048</x:v>
      </x:c>
    </x:row>
    <x:row r="21">
      <x:c r="A21" s="10" t="n">
        <x:v>0.7</x:v>
      </x:c>
      <x:c r="B21" s="10" t="n">
        <x:v>0.95</x:v>
      </x:c>
      <x:c r="C21" s="7" t="n">
        <x:f>IF(IFERROR(AND(COUNT('입력'!C2:C11)=10,ISNUMBER('입력'!C3),'입력'!C3&gt;=0,'입력'!C3&lt;=1,ISNUMBER('입력'!C4),'입력'!C4&gt;=0,'입력'!C4&lt;=1,ISNUMBER('입력'!C5),'입력'!C5&gt;=0,'입력'!C5&lt;=1,ISNUMBER('입력'!C6),'입력'!C6&gt;=0,'입력'!C6&lt;=1,ISNUMBER('입력'!C7),'입력'!C7&gt;=0,'입력'!C7&lt;=1,ISNUMBER('입력'!C8),'입력'!C8&gt;=0,'입력'!C8&lt;=1,ISNUMBER('입력'!C10),'입력'!C10&gt;=0,'입력'!C10&lt;=1,ISNUMBER('입력'!C11),'입력'!C11&gt;=0,'입력'!C11&lt;=1,'입력'!C2&gt;=0,'입력'!C9&gt;=0),FALSE),'입력'!C2*'입력'!C3*A21*B21*'입력'!C6,"입력 오류")</x:f>
        <x:v>6256.32</x:v>
      </x:c>
      <x:c r="D21" s="7" t="n">
        <x:f>IF(IFERROR(AND(COUNT('입력'!C2:C11)=10,ISNUMBER('입력'!C3),'입력'!C3&gt;=0,'입력'!C3&lt;=1,ISNUMBER('입력'!C4),'입력'!C4&gt;=0,'입력'!C4&lt;=1,ISNUMBER('입력'!C5),'입력'!C5&gt;=0,'입력'!C5&lt;=1,ISNUMBER('입력'!C6),'입력'!C6&gt;=0,'입력'!C6&lt;=1,ISNUMBER('입력'!C7),'입력'!C7&gt;=0,'입력'!C7&lt;=1,ISNUMBER('입력'!C8),'입력'!C8&gt;=0,'입력'!C8&lt;=1,ISNUMBER('입력'!C10),'입력'!C10&gt;=0,'입력'!C10&lt;=1,ISNUMBER('입력'!C11),'입력'!C11&gt;=0,'입력'!C11&lt;=1,'입력'!C2&gt;=0,'입력'!C9&gt;=0),FALSE),C21*'입력'!C7,"입력 오류")</x:f>
        <x:v>6006.0671999999995</x:v>
      </x:c>
      <x:c r="E21" s="7" t="n">
        <x:f>IF(IFERROR(AND(COUNT('입력'!C2:C11)=10,ISNUMBER('입력'!C3),'입력'!C3&gt;=0,'입력'!C3&lt;=1,ISNUMBER('입력'!C4),'입력'!C4&gt;=0,'입력'!C4&lt;=1,ISNUMBER('입력'!C5),'입력'!C5&gt;=0,'입력'!C5&lt;=1,ISNUMBER('입력'!C6),'입력'!C6&gt;=0,'입력'!C6&lt;=1,ISNUMBER('입력'!C7),'입력'!C7&gt;=0,'입력'!C7&lt;=1,ISNUMBER('입력'!C8),'입력'!C8&gt;=0,'입력'!C8&lt;=1,ISNUMBER('입력'!C10),'입력'!C10&gt;=0,'입력'!C10&lt;=1,ISNUMBER('입력'!C11),'입력'!C11&gt;=0,'입력'!C11&lt;=1,'입력'!C2&gt;=0,'입력'!C9&gt;=0),FALSE),D21*'입력'!C9,"입력 오류")</x:f>
        <x:v>432436.83839999995</x:v>
      </x:c>
    </x:row>
  </x:sheetData>
  <x:pageMargins left="0.7" right="0.7" top="0.75" bottom="0.75" header="0.3" footer="0.3"/>
  <x:drawing xmlns:r="http://schemas.openxmlformats.org/officeDocument/2006/relationships" r:id="Rce2f9d88ba034f79"/>
</x:worksheet>
</file>

<file path=xl/worksheets/sheet7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baseColWidth="8" defaultRowHeight="15"/>
  <x:cols>
    <x:col min="1" max="1" width="31" hidden="0" customWidth="1"/>
    <x:col min="2" max="2" width="19" hidden="0" customWidth="1"/>
    <x:col min="3" max="3" width="19" hidden="0" customWidth="1"/>
    <x:col min="4" max="4" width="19" hidden="0" customWidth="1"/>
  </x:cols>
  <x:sheetData>
    <x:row r="1" ht="42" customHeight="1">
      <x:c r="A1" s="1" t="str">
        <x:v>검사</x:v>
      </x:c>
      <x:c r="B1" s="1" t="str">
        <x:v>기댓값</x:v>
      </x:c>
      <x:c r="C1" s="1" t="str">
        <x:v>실제값</x:v>
      </x:c>
      <x:c r="D1" s="1" t="str">
        <x:v>결과</x:v>
      </x:c>
    </x:row>
    <x:row r="2">
      <x:c r="A2" s="2" t="str">
        <x:v>필수 숫자 입력 확인</x:v>
      </x:c>
      <x:c r="B2" s="15" t="b">
        <x:f>TRUE()</x:f>
        <x:v>1</x:v>
      </x:c>
      <x:c r="C2" s="15" t="b">
        <x:f>IFERROR(AND(COUNT('입력'!B2:D11)=30,COUNT('용량과 예산'!B7:D7)=3),FALSE)</x:f>
        <x:v>1</x:v>
      </x:c>
      <x:c r="D2" s="2" t="str">
        <x:f>IF(C2,"통과","실패")</x:f>
        <x:v>통과</x:v>
      </x:c>
    </x:row>
    <x:row r="3">
      <x:c r="A3" s="2" t="str">
        <x:v>양수 처리 용량</x:v>
      </x:c>
      <x:c r="B3" s="15" t="b">
        <x:f>TRUE()</x:f>
        <x:v>1</x:v>
      </x:c>
      <x:c r="C3" s="15" t="b">
        <x:f>IFERROR(AND(AND(ISNUMBER('용량과 예산'!B7),'용량과 예산'!B7&gt;0),AND(ISNUMBER('용량과 예산'!C7),'용량과 예산'!C7&gt;0),AND(ISNUMBER('용량과 예산'!D7),'용량과 예산'!D7&gt;0)),FALSE)</x:f>
        <x:v>1</x:v>
      </x:c>
      <x:c r="D3" s="2" t="str">
        <x:f>IF(C3,"통과","실패")</x:f>
        <x:v>통과</x:v>
      </x:c>
    </x:row>
    <x:row r="4">
      <x:c r="A4" s="2" t="str">
        <x:v>비율 범위</x:v>
      </x:c>
      <x:c r="B4" s="15" t="b">
        <x:f>TRUE()</x:f>
        <x:v>1</x:v>
      </x:c>
      <x:c r="C4" s="15" t="b">
        <x:f>IFERROR(AND(ISNUMBER('입력'!B3),'입력'!B3&gt;=0,'입력'!B3&lt;=1,ISNUMBER('입력'!B4),'입력'!B4&gt;=0,'입력'!B4&lt;=1,ISNUMBER('입력'!B5),'입력'!B5&gt;=0,'입력'!B5&lt;=1,ISNUMBER('입력'!B6),'입력'!B6&gt;=0,'입력'!B6&lt;=1,ISNUMBER('입력'!B7),'입력'!B7&gt;=0,'입력'!B7&lt;=1,ISNUMBER('입력'!B8),'입력'!B8&gt;=0,'입력'!B8&lt;=1,ISNUMBER('입력'!B10),'입력'!B10&gt;=0,'입력'!B10&lt;=1,ISNUMBER('입력'!B11),'입력'!B11&gt;=0,'입력'!B11&lt;=1,ISNUMBER('입력'!C3),'입력'!C3&gt;=0,'입력'!C3&lt;=1,ISNUMBER('입력'!C4),'입력'!C4&gt;=0,'입력'!C4&lt;=1,ISNUMBER('입력'!C5),'입력'!C5&gt;=0,'입력'!C5&lt;=1,ISNUMBER('입력'!C6),'입력'!C6&gt;=0,'입력'!C6&lt;=1,ISNUMBER('입력'!C7),'입력'!C7&gt;=0,'입력'!C7&lt;=1,ISNUMBER('입력'!C8),'입력'!C8&gt;=0,'입력'!C8&lt;=1,ISNUMBER('입력'!C10),'입력'!C10&gt;=0,'입력'!C10&lt;=1,ISNUMBER('입력'!C11),'입력'!C11&gt;=0,'입력'!C11&lt;=1,ISNUMBER('입력'!D3),'입력'!D3&gt;=0,'입력'!D3&lt;=1,ISNUMBER('입력'!D4),'입력'!D4&gt;=0,'입력'!D4&lt;=1,ISNUMBER('입력'!D5),'입력'!D5&gt;=0,'입력'!D5&lt;=1,ISNUMBER('입력'!D6),'입력'!D6&gt;=0,'입력'!D6&lt;=1,ISNUMBER('입력'!D7),'입력'!D7&gt;=0,'입력'!D7&lt;=1,ISNUMBER('입력'!D8),'입력'!D8&gt;=0,'입력'!D8&lt;=1,ISNUMBER('입력'!D10),'입력'!D10&gt;=0,'입력'!D10&lt;=1,ISNUMBER('입력'!D11),'입력'!D11&gt;=0,'입력'!D11&lt;=1),FALSE)</x:f>
        <x:v>1</x:v>
      </x:c>
      <x:c r="D4" s="2" t="str">
        <x:f>IF(C4,"통과","실패")</x:f>
        <x:v>통과</x:v>
      </x:c>
    </x:row>
    <x:row r="5">
      <x:c r="A5" s="2" t="str">
        <x:v>입력과 결과의 비음수</x:v>
      </x:c>
      <x:c r="B5" s="15" t="b">
        <x:f>TRUE()</x:f>
        <x:v>1</x:v>
      </x:c>
      <x:c r="C5" s="15" t="b">
        <x:f>IFERROR(AND('입력'!B2&gt;=0,'입력'!B9&gt;=0,ISNUMBER('입력'!B2),ISNUMBER('입력'!B9),'입력'!C2&gt;=0,'입력'!C9&gt;=0,ISNUMBER('입력'!C2),ISNUMBER('입력'!C9),'입력'!D2&gt;=0,'입력'!D9&gt;=0,ISNUMBER('입력'!D2),ISNUMBER('입력'!D9),COUNT('퍼널 모델'!B2:D10)=27,MIN('퍼널 모델'!B2:D10)&gt;=0),FALSE)</x:f>
        <x:v>1</x:v>
      </x:c>
      <x:c r="D5" s="2" t="str">
        <x:f>IF(C5,"통과","실패")</x:f>
        <x:v>통과</x:v>
      </x:c>
    </x:row>
    <x:row r="6">
      <x:c r="A6" s="2" t="str">
        <x:v>단계별 감소 관계</x:v>
      </x:c>
      <x:c r="B6" s="15" t="b">
        <x:f>TRUE()</x:f>
        <x:v>1</x:v>
      </x:c>
      <x:c r="C6" s="15" t="b">
        <x:f>IFERROR(AND(AND(IFERROR(AND(COUNT('입력'!B2:B11)=10,ISNUMBER('입력'!B3),'입력'!B3&gt;=0,'입력'!B3&lt;=1,ISNUMBER('입력'!B4),'입력'!B4&gt;=0,'입력'!B4&lt;=1,ISNUMBER('입력'!B5),'입력'!B5&gt;=0,'입력'!B5&lt;=1,ISNUMBER('입력'!B6),'입력'!B6&gt;=0,'입력'!B6&lt;=1,ISNUMBER('입력'!B7),'입력'!B7&gt;=0,'입력'!B7&lt;=1,ISNUMBER('입력'!B8),'입력'!B8&gt;=0,'입력'!B8&lt;=1,ISNUMBER('입력'!B10),'입력'!B10&gt;=0,'입력'!B10&lt;=1,ISNUMBER('입력'!B11),'입력'!B11&gt;=0,'입력'!B11&lt;=1,'입력'!B2&gt;=0,'입력'!B9&gt;=0),FALSE),IFERROR(AND(COUNT('입력'!C2:C11)=10,ISNUMBER('입력'!C3),'입력'!C3&gt;=0,'입력'!C3&lt;=1,ISNUMBER('입력'!C4),'입력'!C4&gt;=0,'입력'!C4&lt;=1,ISNUMBER('입력'!C5),'입력'!C5&gt;=0,'입력'!C5&lt;=1,ISNUMBER('입력'!C6),'입력'!C6&gt;=0,'입력'!C6&lt;=1,ISNUMBER('입력'!C7),'입력'!C7&gt;=0,'입력'!C7&lt;=1,ISNUMBER('입력'!C8),'입력'!C8&gt;=0,'입력'!C8&lt;=1,ISNUMBER('입력'!C10),'입력'!C10&gt;=0,'입력'!C10&lt;=1,ISNUMBER('입력'!C11),'입력'!C11&gt;=0,'입력'!C11&lt;=1,'입력'!C2&gt;=0,'입력'!C9&gt;=0),FALSE),IFERROR(AND(COUNT('입력'!D2:D11)=10,ISNUMBER('입력'!D3),'입력'!D3&gt;=0,'입력'!D3&lt;=1,ISNUMBER('입력'!D4),'입력'!D4&gt;=0,'입력'!D4&lt;=1,ISNUMBER('입력'!D5),'입력'!D5&gt;=0,'입력'!D5&lt;=1,ISNUMBER('입력'!D6),'입력'!D6&gt;=0,'입력'!D6&lt;=1,ISNUMBER('입력'!D7),'입력'!D7&gt;=0,'입력'!D7&lt;=1,ISNUMBER('입력'!D8),'입력'!D8&gt;=0,'입력'!D8&lt;=1,ISNUMBER('입력'!D10),'입력'!D10&gt;=0,'입력'!D10&lt;=1,ISNUMBER('입력'!D11),'입력'!D11&gt;=0,'입력'!D11&lt;=1,'입력'!D2&gt;=0,'입력'!D9&gt;=0),FALSE)),COUNT('퍼널 모델'!B2:D10)=27,'퍼널 모델'!B2&lt;='입력'!B2,'퍼널 모델'!B3&lt;='퍼널 모델'!B2,'퍼널 모델'!B4&lt;='퍼널 모델'!B3,'퍼널 모델'!B5&lt;='퍼널 모델'!B4,'퍼널 모델'!B6&lt;='퍼널 모델'!B5,'퍼널 모델'!B7&lt;='퍼널 모델'!B6,'퍼널 모델'!C2&lt;='입력'!C2,'퍼널 모델'!C3&lt;='퍼널 모델'!C2,'퍼널 모델'!C4&lt;='퍼널 모델'!C3,'퍼널 모델'!C5&lt;='퍼널 모델'!C4,'퍼널 모델'!C6&lt;='퍼널 모델'!C5,'퍼널 모델'!C7&lt;='퍼널 모델'!C6,'퍼널 모델'!D2&lt;='입력'!D2,'퍼널 모델'!D3&lt;='퍼널 모델'!D2,'퍼널 모델'!D4&lt;='퍼널 모델'!D3,'퍼널 모델'!D5&lt;='퍼널 모델'!D4,'퍼널 모델'!D6&lt;='퍼널 모델'!D5,'퍼널 모델'!D7&lt;='퍼널 모델'!D6),FALSE)</x:f>
        <x:v>1</x:v>
      </x:c>
      <x:c r="D6" s="2" t="str">
        <x:f>IF(C6,"통과","실패")</x:f>
        <x:v>통과</x:v>
      </x:c>
    </x:row>
    <x:row r="7">
      <x:c r="A7" s="2" t="str">
        <x:v>비용 대조</x:v>
      </x:c>
      <x:c r="B7" s="15" t="b">
        <x:f>TRUE()</x:f>
        <x:v>1</x:v>
      </x:c>
      <x:c r="C7" s="15" t="b">
        <x:f>IFERROR(AND(AND(IFERROR(AND(COUNT('입력'!B2:B11)=10,ISNUMBER('입력'!B3),'입력'!B3&gt;=0,'입력'!B3&lt;=1,ISNUMBER('입력'!B4),'입력'!B4&gt;=0,'입력'!B4&lt;=1,ISNUMBER('입력'!B5),'입력'!B5&gt;=0,'입력'!B5&lt;=1,ISNUMBER('입력'!B6),'입력'!B6&gt;=0,'입력'!B6&lt;=1,ISNUMBER('입력'!B7),'입력'!B7&gt;=0,'입력'!B7&lt;=1,ISNUMBER('입력'!B8),'입력'!B8&gt;=0,'입력'!B8&lt;=1,ISNUMBER('입력'!B10),'입력'!B10&gt;=0,'입력'!B10&lt;=1,ISNUMBER('입력'!B11),'입력'!B11&gt;=0,'입력'!B11&lt;=1,'입력'!B2&gt;=0,'입력'!B9&gt;=0),FALSE),IFERROR(AND(COUNT('입력'!C2:C11)=10,ISNUMBER('입력'!C3),'입력'!C3&gt;=0,'입력'!C3&lt;=1,ISNUMBER('입력'!C4),'입력'!C4&gt;=0,'입력'!C4&lt;=1,ISNUMBER('입력'!C5),'입력'!C5&gt;=0,'입력'!C5&lt;=1,ISNUMBER('입력'!C6),'입력'!C6&gt;=0,'입력'!C6&lt;=1,ISNUMBER('입력'!C7),'입력'!C7&gt;=0,'입력'!C7&lt;=1,ISNUMBER('입력'!C8),'입력'!C8&gt;=0,'입력'!C8&lt;=1,ISNUMBER('입력'!C10),'입력'!C10&gt;=0,'입력'!C10&lt;=1,ISNUMBER('입력'!C11),'입력'!C11&gt;=0,'입력'!C11&lt;=1,'입력'!C2&gt;=0,'입력'!C9&gt;=0),FALSE),IFERROR(AND(COUNT('입력'!D2:D11)=10,ISNUMBER('입력'!D3),'입력'!D3&gt;=0,'입력'!D3&lt;=1,ISNUMBER('입력'!D4),'입력'!D4&gt;=0,'입력'!D4&lt;=1,ISNUMBER('입력'!D5),'입력'!D5&gt;=0,'입력'!D5&lt;=1,ISNUMBER('입력'!D6),'입력'!D6&gt;=0,'입력'!D6&lt;=1,ISNUMBER('입력'!D7),'입력'!D7&gt;=0,'입력'!D7&lt;=1,ISNUMBER('입력'!D8),'입력'!D8&gt;=0,'입력'!D8&lt;=1,ISNUMBER('입력'!D10),'입력'!D10&gt;=0,'입력'!D10&lt;=1,ISNUMBER('입력'!D11),'입력'!D11&gt;=0,'입력'!D11&lt;=1,'입력'!D2&gt;=0,'입력'!D9&gt;=0),FALSE)),COUNT('퍼널 모델'!B2:D10)=27,ABS('퍼널 모델'!B9-'퍼널 모델'!B6*'입력'!B9)&lt;=0.0000001*MAX(1,ABS('퍼널 모델'!B9)),ABS('퍼널 모델'!C9-'퍼널 모델'!C6*'입력'!C9)&lt;=0.0000001*MAX(1,ABS('퍼널 모델'!C9)),ABS('퍼널 모델'!D9-'퍼널 모델'!D6*'입력'!D9)&lt;=0.0000001*MAX(1,ABS('퍼널 모델'!D9))),FALSE)</x:f>
        <x:v>1</x:v>
      </x:c>
      <x:c r="D7" s="2" t="str">
        <x:f>IF(C7,"통과","실패")</x:f>
        <x:v>통과</x:v>
      </x:c>
    </x:row>
    <x:row r="8">
      <x:c r="A8" s="2" t="str">
        <x:v>전체 결과 계산 가능</x:v>
      </x:c>
      <x:c r="B8" s="15" t="b">
        <x:f>TRUE()</x:f>
        <x:v>1</x:v>
      </x:c>
      <x:c r="C8" s="15" t="b">
        <x:f>IFERROR(AND(COUNT('퍼널 모델'!B2:D10)=27,COUNT('시나리오'!B2:J4)=27,COUNT('용량과 예산'!B2:D6)=15,COUNT('용량과 예산'!B8:D8)=3,COUNT('민감도'!C2:E21)=60,COUNT('민감도'!H2:K6)=20),FALSE)</x:f>
        <x:v>1</x:v>
      </x:c>
      <x:c r="D8" s="2" t="str">
        <x:f>IF(C8,"통과","실패")</x:f>
        <x:v>통과</x:v>
      </x:c>
    </x:row>
  </x:sheetData>
  <x:conditionalFormatting sqref="D2:D8">
    <x:cfRule type="expression" dxfId="0" priority="1">
      <x:formula>NOT(C2)</x:formula>
    </x:cfRule>
  </x:conditionalFormatting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baseColWidth="8" defaultRowHeight="15"/>
  <x:cols>
    <x:col min="1" max="1" width="21" hidden="0" customWidth="1"/>
    <x:col min="2" max="2" width="76" hidden="0" customWidth="1"/>
  </x:cols>
  <x:sheetData>
    <x:row r="1" ht="42" customHeight="1">
      <x:c r="A1" s="1" t="str">
        <x:v>방법</x:v>
      </x:c>
      <x:c r="B1" s="1" t="str">
        <x:v>정의</x:v>
      </x:c>
    </x:row>
    <x:row r="2" ht="40" customHeight="1">
      <x:c r="A2" s="2" t="n">
        <x:v>1</x:v>
      </x:c>
      <x:c r="B2" s="2" t="inlineStr">
        <x:is>
          <x:t xml:space="preserve">각 퍼널 단계는 직전 단계에 사용자가 입력한 비율을 곱합니다.</x:t>
        </x:is>
      </x:c>
    </x:row>
    <x:row r="3" ht="40" customHeight="1">
      <x:c r="A3" s="2" t="n">
        <x:v>2</x:v>
      </x:c>
      <x:c r="B3" s="2" t="inlineStr">
        <x:is>
          <x:t xml:space="preserve">재고 예비는 승인 대상×예비율입니다.</x:t>
        </x:is>
      </x:c>
    </x:row>
    <x:row r="4" ht="40" customHeight="1">
      <x:c r="A4" s="2" t="n">
        <x:v>3</x:v>
      </x:c>
      <x:c r="B4" s="2" t="inlineStr">
        <x:is>
          <x:t xml:space="preserve">비용 노출은 이행 수×단가입니다.</x:t>
        </x:is>
      </x:c>
    </x:row>
    <x:row r="5" ht="40" customHeight="1">
      <x:c r="A5" s="2" t="n">
        <x:v>4</x:v>
      </x:c>
      <x:c r="B5" s="2" t="inlineStr">
        <x:is>
          <x:t xml:space="preserve">고객 지원 건은 신청 수×발생률입니다.</x:t>
        </x:is>
      </x:c>
    </x:row>
    <x:row r="6" ht="40" customHeight="1">
      <x:c r="A6" s="2" t="n">
        <x:v>5</x:v>
      </x:c>
      <x:c r="B6" s="2" t="inlineStr">
        <x:is>
          <x:t xml:space="preserve">정수는 계획 단위이며 대조에는 반올림 전 값을 보존합니다.</x:t>
        </x:is>
      </x:c>
    </x:row>
    <x:row r="7" ht="40" customHeight="1">
      <x:c r="A7" s="2" t="str">
        <x:v>버전</x:v>
      </x:c>
      <x:c r="B7" s="2" t="str">
        <x:v>v1.2 · 2026-10-09</x:v>
      </x:c>
    </x:row>
    <x:row r="8" ht="40" customHeight="1">
      <x:c r="A8" s="2" t="str">
        <x:v>적용 범위</x:v>
      </x:c>
      <x:c r="B8" s="2" t="str">
        <x:v>사용자가 입력한 가정만 사용하며 공개된 업계 기준은 사용하지 않습니다</x:v>
      </x:c>
    </x:row>
  </x:sheetData>
  <x:pageMargins left="0.7" right="0.7" top="0.75" bottom="0.75" header="0.3" footer="0.3"/>
</x:worksheet>
</file>