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fd3a3b92e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はじめに" sheetId="1" r:id="R49aa28bff84f472a"/>
    <x:sheet xmlns:r="http://schemas.openxmlformats.org/officeDocument/2006/relationships" name="入力" sheetId="2" r:id="R03fde73515cb4eff"/>
    <x:sheet xmlns:r="http://schemas.openxmlformats.org/officeDocument/2006/relationships" name="スコアカード" sheetId="3" r:id="R57e34d3811dd4162"/>
    <x:sheet xmlns:r="http://schemas.openxmlformats.org/officeDocument/2006/relationships" name="意思決定記録" sheetId="4" r:id="Rc1ae54ffbc24438a"/>
    <x:sheet xmlns:r="http://schemas.openxmlformats.org/officeDocument/2006/relationships" name="品質確認" sheetId="5" r:id="Rca2241e7a2714476"/>
    <x:sheet xmlns:r="http://schemas.openxmlformats.org/officeDocument/2006/relationships" name="方法論" sheetId="6" r:id="R3d0d66c25c9049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"/>
    <x:numFmt numFmtId="202" formatCode="0%"/>
    <x:numFmt numFmtId="203" formatCode="0.0"/>
  </x:numFmts>
  <x:fonts count="9">
    <x:font>
      <x:sz val="11"/>
      <x:name val="Carlito"/>
    </x:font>
    <x:font>
      <x:sz val="10"/>
      <x:color rgb="FF1F2937"/>
      <x:name val="Noto Sans CJK TC"/>
    </x:font>
    <x:font>
      <x:b/>
      <x:sz val="16"/>
      <x:color rgb="FF102A43"/>
      <x:name val="Noto Sans CJK TC"/>
    </x:font>
    <x:font>
      <x:i/>
      <x:sz val="10"/>
      <x:color rgb="FF52606D"/>
      <x:name val="Noto Sans CJK TC"/>
    </x:font>
    <x:font>
      <x:b/>
      <x:sz val="11"/>
      <x:color rgb="FF17324D"/>
      <x:name val="Noto Sans CJK TC"/>
    </x:font>
    <x:font>
      <x:b/>
      <x:sz val="15"/>
      <x:color rgb="FF102A43"/>
      <x:name val="Noto Sans CJK TC"/>
    </x:font>
    <x:font>
      <x:b/>
      <x:sz val="9"/>
      <x:color rgb="FFFFFFFF"/>
      <x:name val="Noto Sans CJK TC"/>
    </x:font>
    <x:font>
      <x:b/>
      <x:sz val="10"/>
      <x:color rgb="FF17324D"/>
      <x:name val="Noto Sans CJK TC"/>
    </x:font>
    <x:font>
      <x:b/>
      <x:sz val="10"/>
      <x:color rgb="FFFFFFFF"/>
      <x:name val="Noto Sans CJK TC"/>
    </x:font>
  </x:fonts>
  <x:fills count="10">
    <x:fill>
      <x:patternFill patternType="none"/>
    </x:fill>
    <x:fill>
      <x:patternFill patternType="gray125"/>
    </x:fill>
    <x:fill>
      <x:patternFill patternType="solid">
        <x:fgColor rgb="FFDCEAF5"/>
      </x:patternFill>
    </x:fill>
    <x:fill>
      <x:patternFill patternType="solid">
        <x:fgColor rgb="FFF7FAFC"/>
      </x:patternFill>
    </x:fill>
    <x:fill>
      <x:patternFill patternType="solid">
        <x:fgColor rgb="FFFFF8E1"/>
      </x:patternFill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8EEF4"/>
      </x:patternFill>
    </x:fill>
    <x:fill>
      <x:patternFill patternType="solid">
        <x:fgColor rgb="FFFFFDF5"/>
      </x:patternFill>
    </x:fill>
    <x:fill>
      <x:patternFill patternType="solid">
        <x:fgColor rgb="FFE8F5E9"/>
      </x:patternFill>
    </x:fill>
  </x:fills>
  <x:borders count="9">
    <x:border>
      <x:left/>
      <x:right/>
      <x:top/>
      <x:bottom/>
      <x:diagonal/>
    </x:border>
    <x:border>
      <x:left style="thin">
        <x:color rgb="FFCBD5E1"/>
      </x:left>
      <x:right/>
      <x:top style="thin">
        <x:color rgb="FFCBD5E1"/>
      </x:top>
      <x:bottom/>
      <x:diagonal/>
    </x:border>
    <x:border>
      <x:left/>
      <x:right/>
      <x:top style="thin">
        <x:color rgb="FFCBD5E1"/>
      </x:top>
      <x:bottom/>
      <x:diagonal/>
    </x:border>
    <x:border>
      <x:left/>
      <x:right style="thin">
        <x:color rgb="FFCBD5E1"/>
      </x:right>
      <x:top style="thin">
        <x:color rgb="FFCBD5E1"/>
      </x:top>
      <x:bottom/>
      <x:diagonal/>
    </x:border>
    <x:border>
      <x:left style="thin">
        <x:color rgb="FFCBD5E1"/>
      </x:left>
      <x:right/>
      <x:top/>
      <x:bottom/>
      <x:diagonal/>
    </x:border>
    <x:border>
      <x:left/>
      <x:right style="thin">
        <x:color rgb="FFCBD5E1"/>
      </x:right>
      <x:top/>
      <x:bottom/>
      <x:diagonal/>
    </x:border>
    <x:border>
      <x:left style="thin">
        <x:color rgb="FFCBD5E1"/>
      </x:left>
      <x:right/>
      <x:top/>
      <x:bottom style="thin">
        <x:color rgb="FFCBD5E1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CBD5E1"/>
      </x:right>
      <x:top/>
      <x:bottom style="thin">
        <x:color rgb="FFCBD5E1"/>
      </x:bottom>
      <x:diagonal/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/>
    <x:xf numFmtId="200" fontId="1" fillId="6" borderId="0" xfId="0" applyNumberFormat="1" applyFont="1" applyFill="1" applyBorder="1"/>
    <x:xf numFmtId="201" fontId="1" fillId="6" borderId="0" xfId="0" applyNumberFormat="1" applyFont="1" applyFill="1" applyBorder="1"/>
    <x:xf numFmtId="202" fontId="1" fillId="6" borderId="0" xfId="0" applyNumberFormat="1" applyFont="1" applyFill="1" applyBorder="1"/>
    <x:xf numFmtId="0" fontId="6" fillId="5" borderId="1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200" fontId="1" fillId="6" borderId="7" xfId="0" applyNumberFormat="1" applyFont="1" applyFill="1" applyBorder="1"/>
    <x:xf numFmtId="201" fontId="1" fillId="6" borderId="7" xfId="0" applyNumberFormat="1" applyFont="1" applyFill="1" applyBorder="1"/>
    <x:xf numFmtId="202" fontId="1" fillId="6" borderId="7" xfId="0" applyNumberFormat="1" applyFont="1" applyFill="1" applyBorder="1"/>
    <x:xf numFmtId="0" fontId="1" fillId="6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4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/>
    </x:xf>
    <x:xf numFmtId="200" fontId="1" fillId="6" borderId="0" xfId="0" applyNumberFormat="1" applyFont="1" applyFill="1" applyBorder="1" applyAlignment="1">
      <x:alignment vertical="top"/>
    </x:xf>
    <x:xf numFmtId="201" fontId="1" fillId="6" borderId="0" xfId="0" applyNumberFormat="1" applyFont="1" applyFill="1" applyBorder="1" applyAlignment="1">
      <x:alignment vertical="top"/>
    </x:xf>
    <x:xf numFmtId="202" fontId="1" fillId="6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200" fontId="1" fillId="6" borderId="7" xfId="0" applyNumberFormat="1" applyFont="1" applyFill="1" applyBorder="1" applyAlignment="1">
      <x:alignment vertical="top"/>
    </x:xf>
    <x:xf numFmtId="201" fontId="1" fillId="6" borderId="7" xfId="0" applyNumberFormat="1" applyFont="1" applyFill="1" applyBorder="1" applyAlignment="1">
      <x:alignment vertical="top"/>
    </x:xf>
    <x:xf numFmtId="202" fontId="1" fillId="6" borderId="7" xfId="0" applyNumberFormat="1" applyFont="1" applyFill="1" applyBorder="1" applyAlignment="1">
      <x:alignment vertical="top"/>
    </x:xf>
    <x:xf numFmtId="0" fontId="1" fillId="6" borderId="7" xfId="0" applyNumberFormat="1" applyFont="1" applyFill="1" applyBorder="1" applyAlignment="1">
      <x:alignment vertical="top"/>
    </x:xf>
    <x:xf numFmtId="0" fontId="1" fillId="0" borderId="8" xfId="0" applyNumberFormat="1" applyFont="1" applyFill="1" applyBorder="1" applyAlignment="1">
      <x:alignment vertical="top"/>
    </x:xf>
    <x:xf numFmtId="0" fontId="7" fillId="2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6" borderId="2" xfId="0" applyNumberFormat="1" applyFont="1" applyFill="1" applyBorder="1"/>
    <x:xf numFmtId="0" fontId="1" fillId="6" borderId="3" xfId="0" applyNumberFormat="1" applyFont="1" applyFill="1" applyBorder="1"/>
    <x:xf numFmtId="0" fontId="1" fillId="6" borderId="5" xfId="0" applyNumberFormat="1" applyFont="1" applyFill="1" applyBorder="1"/>
    <x:xf numFmtId="0" fontId="1" fillId="6" borderId="8" xfId="0" applyNumberFormat="1" applyFont="1" applyFill="1" applyBorder="1"/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7" xfId="0" applyNumberFormat="1" applyFont="1" applyFill="1" applyBorder="1"/>
    <x:xf numFmtId="0" fontId="1" fillId="8" borderId="1" xfId="0" applyNumberFormat="1" applyFont="1" applyFill="1" applyBorder="1"/>
    <x:xf numFmtId="0" fontId="1" fillId="8" borderId="2" xfId="0" applyNumberFormat="1" applyFont="1" applyFill="1" applyBorder="1"/>
    <x:xf numFmtId="0" fontId="1" fillId="8" borderId="3" xfId="0" applyNumberFormat="1" applyFont="1" applyFill="1" applyBorder="1"/>
    <x:xf numFmtId="0" fontId="1" fillId="8" borderId="4" xfId="0" applyNumberFormat="1" applyFont="1" applyFill="1" applyBorder="1"/>
    <x:xf numFmtId="0" fontId="1" fillId="8" borderId="0" xfId="0" applyNumberFormat="1" applyFont="1" applyFill="1" applyBorder="1"/>
    <x:xf numFmtId="0" fontId="1" fillId="8" borderId="5" xfId="0" applyNumberFormat="1" applyFont="1" applyFill="1" applyBorder="1"/>
    <x:xf numFmtId="0" fontId="1" fillId="8" borderId="6" xfId="0" applyNumberFormat="1" applyFont="1" applyFill="1" applyBorder="1"/>
    <x:xf numFmtId="0" fontId="1" fillId="8" borderId="7" xfId="0" applyNumberFormat="1" applyFont="1" applyFill="1" applyBorder="1"/>
    <x:xf numFmtId="0" fontId="1" fillId="8" borderId="8" xfId="0" applyNumberFormat="1" applyFont="1" applyFill="1" applyBorder="1"/>
    <x:xf numFmtId="0" fontId="6" fillId="5" borderId="1" xfId="0" applyNumberFormat="1" applyFont="1" applyFill="1" applyBorder="1" applyAlignment="1">
      <x:alignment horizontal="center" wrapText="1"/>
    </x:xf>
    <x:xf numFmtId="0" fontId="6" fillId="5" borderId="2" xfId="0" applyNumberFormat="1" applyFont="1" applyFill="1" applyBorder="1" applyAlignment="1">
      <x:alignment horizontal="center" wrapText="1"/>
    </x:xf>
    <x:xf numFmtId="0" fontId="6" fillId="5" borderId="3" xfId="0" applyNumberFormat="1" applyFont="1" applyFill="1" applyBorder="1" applyAlignment="1">
      <x:alignment horizontal="center" wrapText="1"/>
    </x:xf>
    <x:xf numFmtId="0" fontId="1" fillId="9" borderId="0" xfId="0" applyNumberFormat="1" applyFont="1" applyFill="1" applyBorder="1"/>
    <x:xf numFmtId="0" fontId="1" fillId="9" borderId="7" xfId="0" applyNumberFormat="1" applyFont="1" applyFill="1" applyBorder="1"/>
    <x:xf numFmtId="0" fontId="1" fillId="0" borderId="4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9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3" xfId="0" applyNumberFormat="1" applyFont="1" applyFill="1" applyBorder="1"/>
    <x:xf numFmtId="0" fontId="8" fillId="5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0596a69814cea" /><Relationship Type="http://schemas.openxmlformats.org/officeDocument/2006/relationships/theme" Target="/xl/theme/theme1.xml" Id="R6e2893acf3cd4471" /><Relationship Type="http://schemas.openxmlformats.org/officeDocument/2006/relationships/sharedStrings" Target="/xl/sharedStrings.xml" Id="Rc29e46e2937b4211" /><Relationship Type="http://schemas.openxmlformats.org/officeDocument/2006/relationships/worksheet" Target="/xl/worksheets/sheet1.xml" Id="R49aa28bff84f472a" /><Relationship Type="http://schemas.openxmlformats.org/officeDocument/2006/relationships/worksheet" Target="/xl/worksheets/sheet2.xml" Id="R03fde73515cb4eff" /><Relationship Type="http://schemas.openxmlformats.org/officeDocument/2006/relationships/worksheet" Target="/xl/worksheets/sheet3.xml" Id="R57e34d3811dd4162" /><Relationship Type="http://schemas.openxmlformats.org/officeDocument/2006/relationships/worksheet" Target="/xl/worksheets/sheet4.xml" Id="Rc1ae54ffbc24438a" /><Relationship Type="http://schemas.openxmlformats.org/officeDocument/2006/relationships/worksheet" Target="/xl/worksheets/sheet5.xml" Id="Rca2241e7a2714476" /><Relationship Type="http://schemas.openxmlformats.org/officeDocument/2006/relationships/worksheet" Target="/xl/worksheets/sheet6.xml" Id="R3d0d66c25c9049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2026年 法人ギフトSKU終了判断スコアカード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3" t="str">
        <x:v>バージョン1.0 · 2026-10-11 · 基準値は編集可能、最終判断は責任者が承認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5" t="str">
        <x:v>目的</x:v>
      </x:c>
      <x:c r="B5" s="5"/>
      <x:c r="C5" s="5"/>
      <x:c r="D5" s="5"/>
      <x:c r="E5" s="5"/>
      <x:c r="F5" s="5"/>
      <x:c r="G5" s="5"/>
      <x:c r="H5" s="5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8" t="str">
        <x:v>追跡可能な証拠を使い、法人ギフトSKUを継続、改善、現地対応、終了のいずれにするか判断します。</x:v>
      </x:c>
      <x:c r="B6" s="8"/>
      <x:c r="C6" s="8"/>
      <x:c r="D6" s="8"/>
      <x:c r="E6" s="8"/>
      <x:c r="F6" s="8"/>
      <x:c r="G6" s="8"/>
      <x:c r="H6" s="8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5" t="str">
        <x:v>手順</x:v>
      </x:c>
      <x:c r="B8" s="5"/>
      <x:c r="C8" s="5"/>
      <x:c r="D8" s="5"/>
      <x:c r="E8" s="5"/>
      <x:c r="F8" s="5"/>
      <x:c r="G8" s="5"/>
      <x:c r="H8" s="5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8" t="str">
        <x:v>一、重みと基準値を調整。二、入力シートの仮想例を実データに置換。三、スコアカードを確認。四、責任者の結論を意思決定記録に残します。</x:v>
      </x:c>
      <x:c r="B9" s="8"/>
      <x:c r="C9" s="8"/>
      <x:c r="D9" s="8"/>
      <x:c r="E9" s="8"/>
      <x:c r="F9" s="8"/>
      <x:c r="G9" s="8"/>
      <x:c r="H9" s="8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5" t="str">
        <x:v>重要な境界</x:v>
      </x:c>
      <x:c r="B11" s="5"/>
      <x:c r="C11" s="5"/>
      <x:c r="D11" s="5"/>
      <x:c r="E11" s="5"/>
      <x:c r="F11" s="5"/>
      <x:c r="G11" s="5"/>
      <x:c r="H11" s="5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8" t="str">
        <x:v>点数は判断補助であり、法務、会計、製品安全、市場参入の結論を代替しません。安全または規制上の保留は、担当専門家が解除するまで点数に優先します。</x:v>
      </x:c>
      <x:c r="B12" s="8"/>
      <x:c r="C12" s="8"/>
      <x:c r="D12" s="8"/>
      <x:c r="E12" s="8"/>
      <x:c r="F12" s="8"/>
      <x:c r="G12" s="8"/>
      <x:c r="H12" s="8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5" t="str">
        <x:v>証拠</x:v>
      </x:c>
      <x:c r="B14" s="5"/>
      <x:c r="C14" s="5"/>
      <x:c r="D14" s="5"/>
      <x:c r="E14" s="5"/>
      <x:c r="F14" s="5"/>
      <x:c r="G14" s="5"/>
      <x:c r="H14" s="5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8" t="str">
        <x:v>需要期間、原価基礎、不良率の分母、供給者資料、市場確認、代替品試験を判断ごとに保存します。</x:v>
      </x:c>
      <x:c r="B15" s="8"/>
      <x:c r="C15" s="8"/>
      <x:c r="D15" s="8"/>
      <x:c r="E15" s="8"/>
      <x:c r="F15" s="8"/>
      <x:c r="G15" s="8"/>
      <x:c r="H15" s="8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1" t="str">
        <x:v>担当役割</x:v>
      </x:c>
      <x:c r="B18" s="11"/>
      <x:c r="C18" s="11"/>
      <x:c r="D18" s="11"/>
      <x:c r="E18" s="11"/>
      <x:c r="F18" s="11"/>
      <x:c r="G18" s="11"/>
      <x:c r="H18" s="1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1" t="str">
        <x:v>商品企画は需要とカタログ適合、財務は原価と利益の根拠、品質は不良証拠、調達は日数と供給能力、市場・法令担当は制限、カタログ責任者は最終判断を記録します。</x:v>
      </x:c>
      <x:c r="B19" s="11"/>
      <x:c r="C19" s="11"/>
      <x:c r="D19" s="11"/>
      <x:c r="E19" s="11"/>
      <x:c r="F19" s="11"/>
      <x:c r="G19" s="11"/>
      <x:c r="H19" s="1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1" t="str">
        <x:v>公開前品質確認、コンテンツ管理システムの表示、公開は本ブックの対象外です。</x:v>
      </x:c>
      <x:c r="B20" s="11"/>
      <x:c r="C20" s="11"/>
      <x:c r="D20" s="11"/>
      <x:c r="E20" s="11"/>
      <x:c r="F20" s="11"/>
      <x:c r="G20" s="11"/>
      <x:c r="H20" s="1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H2"/>
    <x:mergeCell ref="A3:H3"/>
    <x:mergeCell ref="A5:H5"/>
    <x:mergeCell ref="A6:H6"/>
    <x:mergeCell ref="A8:H8"/>
    <x:mergeCell ref="A9:H9"/>
    <x:mergeCell ref="A11:H11"/>
    <x:mergeCell ref="A12:H12"/>
    <x:mergeCell ref="A14:H14"/>
    <x:mergeCell ref="A15:H15"/>
    <x:mergeCell ref="A18:H18"/>
    <x:mergeCell ref="A19:H19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4" hidden="0" customWidth="1"/>
    <x:col min="12" max="12" width="18" hidden="0" customWidth="1"/>
    <x:col min="13" max="13" width="14" hidden="0" customWidth="1"/>
    <x:col min="14" max="14" width="18" hidden="0" customWidth="1"/>
    <x:col min="15" max="15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2026年 法人ギフトSKU終了判断スコアカード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22" t="str">
        <x:v>SKU番号</x:v>
      </x:c>
      <x:c r="B4" s="23" t="str">
        <x:v>商品名</x:v>
      </x:c>
      <x:c r="C4" s="23" t="str">
        <x:v>市場</x:v>
      </x:c>
      <x:c r="D4" s="23" t="str">
        <x:v>期間需要数</x:v>
      </x:c>
      <x:c r="E4" s="23" t="str">
        <x:v>着地単価</x:v>
      </x:c>
      <x:c r="F4" s="23" t="str">
        <x:v>単位純収入</x:v>
      </x:c>
      <x:c r="G4" s="23" t="str">
        <x:v>返品・不良数</x:v>
      </x:c>
      <x:c r="H4" s="23" t="str">
        <x:v>納品数</x:v>
      </x:c>
      <x:c r="I4" s="23" t="str">
        <x:v>調達日数</x:v>
      </x:c>
      <x:c r="J4" s="23" t="str">
        <x:v>供給能力率</x:v>
      </x:c>
      <x:c r="K4" s="23" t="str">
        <x:v>市場状態</x:v>
      </x:c>
      <x:c r="L4" s="23" t="str">
        <x:v>代替品準備度 0–100</x:v>
      </x:c>
      <x:c r="M4" s="23" t="str">
        <x:v>証拠完備？</x:v>
      </x:c>
      <x:c r="N4" s="23" t="str">
        <x:v>責任者</x:v>
      </x:c>
      <x:c r="O4" s="24" t="str">
        <x:v>確認日</x:v>
      </x:c>
      <x:c r="P4" s="1"/>
      <x:c r="Q4" s="1"/>
    </x:row>
    <x:row r="5">
      <x:c r="A5" s="34" t="str">
        <x:v>SKU-DEMO-101</x:v>
      </x:c>
      <x:c r="B5" s="35" t="str">
        <x:v>仮想ウェルカムキット用ボトル</x:v>
      </x:c>
      <x:c r="C5" s="35" t="str">
        <x:v>US</x:v>
      </x:c>
      <x:c r="D5" s="36" t="n">
        <x:v>240</x:v>
      </x:c>
      <x:c r="E5" s="37" t="n">
        <x:v>14</x:v>
      </x:c>
      <x:c r="F5" s="37" t="n">
        <x:v>28</x:v>
      </x:c>
      <x:c r="G5" s="36" t="n">
        <x:v>4</x:v>
      </x:c>
      <x:c r="H5" s="36" t="n">
        <x:v>200</x:v>
      </x:c>
      <x:c r="I5" s="36" t="n">
        <x:v>35</x:v>
      </x:c>
      <x:c r="J5" s="38" t="n">
        <x:v>0.9</x:v>
      </x:c>
      <x:c r="K5" s="39" t="str">
        <x:v>適合</x:v>
      </x:c>
      <x:c r="L5" s="36" t="n">
        <x:v>40</x:v>
      </x:c>
      <x:c r="M5" s="39" t="str">
        <x:v>はい</x:v>
      </x:c>
      <x:c r="N5" s="35" t="str">
        <x:v>Merchandising</x:v>
      </x:c>
      <x:c r="O5" s="40" t="str">
        <x:v>2026-10-11</x:v>
      </x:c>
      <x:c r="P5" s="1"/>
      <x:c r="Q5" s="1"/>
    </x:row>
    <x:row r="6">
      <x:c r="A6" s="34" t="str">
        <x:v>SKU-DEMO-202</x:v>
      </x:c>
      <x:c r="B6" s="35" t="str">
        <x:v>仮想デスク用ケーブルセット</x:v>
      </x:c>
      <x:c r="C6" s="35" t="str">
        <x:v>EU</x:v>
      </x:c>
      <x:c r="D6" s="36" t="n">
        <x:v>60</x:v>
      </x:c>
      <x:c r="E6" s="37" t="n">
        <x:v>18</x:v>
      </x:c>
      <x:c r="F6" s="37" t="n">
        <x:v>25</x:v>
      </x:c>
      <x:c r="G6" s="36" t="n">
        <x:v>12</x:v>
      </x:c>
      <x:c r="H6" s="36" t="n">
        <x:v>160</x:v>
      </x:c>
      <x:c r="I6" s="36" t="n">
        <x:v>70</x:v>
      </x:c>
      <x:c r="J6" s="38" t="n">
        <x:v>0.55</x:v>
      </x:c>
      <x:c r="K6" s="39" t="str">
        <x:v>要確認</x:v>
      </x:c>
      <x:c r="L6" s="36" t="n">
        <x:v>85</x:v>
      </x:c>
      <x:c r="M6" s="39" t="str">
        <x:v>はい</x:v>
      </x:c>
      <x:c r="N6" s="35" t="str">
        <x:v>Supply chain</x:v>
      </x:c>
      <x:c r="O6" s="40" t="str">
        <x:v>2026-10-11</x:v>
      </x:c>
      <x:c r="P6" s="1"/>
      <x:c r="Q6" s="1"/>
    </x:row>
    <x:row r="7">
      <x:c r="A7" s="34" t="str">
        <x:v>SKU-DEMO-303</x:v>
      </x:c>
      <x:c r="B7" s="35" t="str">
        <x:v>仮想セラミックセット</x:v>
      </x:c>
      <x:c r="C7" s="35" t="str">
        <x:v>JP</x:v>
      </x:c>
      <x:c r="D7" s="36"/>
      <x:c r="E7" s="37" t="n">
        <x:v>22</x:v>
      </x:c>
      <x:c r="F7" s="37" t="n">
        <x:v>30</x:v>
      </x:c>
      <x:c r="G7" s="36"/>
      <x:c r="H7" s="36"/>
      <x:c r="I7" s="36" t="n">
        <x:v>45</x:v>
      </x:c>
      <x:c r="J7" s="38" t="n">
        <x:v>0.8</x:v>
      </x:c>
      <x:c r="K7" s="39" t="str">
        <x:v>保留</x:v>
      </x:c>
      <x:c r="L7" s="36" t="n">
        <x:v>20</x:v>
      </x:c>
      <x:c r="M7" s="39" t="str">
        <x:v>いいえ</x:v>
      </x:c>
      <x:c r="N7" s="35" t="str">
        <x:v>Quality</x:v>
      </x:c>
      <x:c r="O7" s="40" t="str">
        <x:v>2026-10-11</x:v>
      </x:c>
      <x:c r="P7" s="1"/>
      <x:c r="Q7" s="1"/>
    </x:row>
    <x:row r="8">
      <x:c r="A8" s="34"/>
      <x:c r="B8" s="35"/>
      <x:c r="C8" s="35"/>
      <x:c r="D8" s="36"/>
      <x:c r="E8" s="37"/>
      <x:c r="F8" s="37"/>
      <x:c r="G8" s="36"/>
      <x:c r="H8" s="36"/>
      <x:c r="I8" s="36"/>
      <x:c r="J8" s="38"/>
      <x:c r="K8" s="39"/>
      <x:c r="L8" s="36"/>
      <x:c r="M8" s="39"/>
      <x:c r="N8" s="35"/>
      <x:c r="O8" s="40"/>
      <x:c r="P8" s="1"/>
      <x:c r="Q8" s="1"/>
    </x:row>
    <x:row r="9">
      <x:c r="A9" s="34"/>
      <x:c r="B9" s="35"/>
      <x:c r="C9" s="35"/>
      <x:c r="D9" s="36"/>
      <x:c r="E9" s="37"/>
      <x:c r="F9" s="37"/>
      <x:c r="G9" s="36"/>
      <x:c r="H9" s="36"/>
      <x:c r="I9" s="36"/>
      <x:c r="J9" s="38"/>
      <x:c r="K9" s="39"/>
      <x:c r="L9" s="36"/>
      <x:c r="M9" s="39"/>
      <x:c r="N9" s="35"/>
      <x:c r="O9" s="40"/>
      <x:c r="P9" s="1"/>
      <x:c r="Q9" s="1"/>
    </x:row>
    <x:row r="10">
      <x:c r="A10" s="34"/>
      <x:c r="B10" s="35"/>
      <x:c r="C10" s="35"/>
      <x:c r="D10" s="36"/>
      <x:c r="E10" s="37"/>
      <x:c r="F10" s="37"/>
      <x:c r="G10" s="36"/>
      <x:c r="H10" s="36"/>
      <x:c r="I10" s="36"/>
      <x:c r="J10" s="38"/>
      <x:c r="K10" s="39"/>
      <x:c r="L10" s="36"/>
      <x:c r="M10" s="39"/>
      <x:c r="N10" s="35"/>
      <x:c r="O10" s="40"/>
      <x:c r="P10" s="1"/>
      <x:c r="Q10" s="1"/>
    </x:row>
    <x:row r="11">
      <x:c r="A11" s="34"/>
      <x:c r="B11" s="35"/>
      <x:c r="C11" s="35"/>
      <x:c r="D11" s="36"/>
      <x:c r="E11" s="37"/>
      <x:c r="F11" s="37"/>
      <x:c r="G11" s="36"/>
      <x:c r="H11" s="36"/>
      <x:c r="I11" s="36"/>
      <x:c r="J11" s="38"/>
      <x:c r="K11" s="39"/>
      <x:c r="L11" s="36"/>
      <x:c r="M11" s="39"/>
      <x:c r="N11" s="35"/>
      <x:c r="O11" s="40"/>
      <x:c r="P11" s="1"/>
      <x:c r="Q11" s="1"/>
    </x:row>
    <x:row r="12">
      <x:c r="A12" s="34"/>
      <x:c r="B12" s="35"/>
      <x:c r="C12" s="35"/>
      <x:c r="D12" s="36"/>
      <x:c r="E12" s="37"/>
      <x:c r="F12" s="37"/>
      <x:c r="G12" s="36"/>
      <x:c r="H12" s="36"/>
      <x:c r="I12" s="36"/>
      <x:c r="J12" s="38"/>
      <x:c r="K12" s="39"/>
      <x:c r="L12" s="36"/>
      <x:c r="M12" s="39"/>
      <x:c r="N12" s="35"/>
      <x:c r="O12" s="40"/>
      <x:c r="P12" s="1"/>
      <x:c r="Q12" s="1"/>
    </x:row>
    <x:row r="13">
      <x:c r="A13" s="34"/>
      <x:c r="B13" s="35"/>
      <x:c r="C13" s="35"/>
      <x:c r="D13" s="36"/>
      <x:c r="E13" s="37"/>
      <x:c r="F13" s="37"/>
      <x:c r="G13" s="36"/>
      <x:c r="H13" s="36"/>
      <x:c r="I13" s="36"/>
      <x:c r="J13" s="38"/>
      <x:c r="K13" s="39"/>
      <x:c r="L13" s="36"/>
      <x:c r="M13" s="39"/>
      <x:c r="N13" s="35"/>
      <x:c r="O13" s="40"/>
      <x:c r="P13" s="1"/>
      <x:c r="Q13" s="1"/>
    </x:row>
    <x:row r="14">
      <x:c r="A14" s="34"/>
      <x:c r="B14" s="35"/>
      <x:c r="C14" s="35"/>
      <x:c r="D14" s="36"/>
      <x:c r="E14" s="37"/>
      <x:c r="F14" s="37"/>
      <x:c r="G14" s="36"/>
      <x:c r="H14" s="36"/>
      <x:c r="I14" s="36"/>
      <x:c r="J14" s="38"/>
      <x:c r="K14" s="39"/>
      <x:c r="L14" s="36"/>
      <x:c r="M14" s="39"/>
      <x:c r="N14" s="35"/>
      <x:c r="O14" s="40"/>
      <x:c r="P14" s="1"/>
      <x:c r="Q14" s="1"/>
    </x:row>
    <x:row r="15">
      <x:c r="A15" s="34"/>
      <x:c r="B15" s="35"/>
      <x:c r="C15" s="35"/>
      <x:c r="D15" s="36"/>
      <x:c r="E15" s="37"/>
      <x:c r="F15" s="37"/>
      <x:c r="G15" s="36"/>
      <x:c r="H15" s="36"/>
      <x:c r="I15" s="36"/>
      <x:c r="J15" s="38"/>
      <x:c r="K15" s="39"/>
      <x:c r="L15" s="36"/>
      <x:c r="M15" s="39"/>
      <x:c r="N15" s="35"/>
      <x:c r="O15" s="40"/>
      <x:c r="P15" s="1"/>
      <x:c r="Q15" s="1"/>
    </x:row>
    <x:row r="16">
      <x:c r="A16" s="34"/>
      <x:c r="B16" s="35"/>
      <x:c r="C16" s="35"/>
      <x:c r="D16" s="36"/>
      <x:c r="E16" s="37"/>
      <x:c r="F16" s="37"/>
      <x:c r="G16" s="36"/>
      <x:c r="H16" s="36"/>
      <x:c r="I16" s="36"/>
      <x:c r="J16" s="38"/>
      <x:c r="K16" s="39"/>
      <x:c r="L16" s="36"/>
      <x:c r="M16" s="39"/>
      <x:c r="N16" s="35"/>
      <x:c r="O16" s="40"/>
      <x:c r="P16" s="1"/>
      <x:c r="Q16" s="1"/>
    </x:row>
    <x:row r="17">
      <x:c r="A17" s="34"/>
      <x:c r="B17" s="35"/>
      <x:c r="C17" s="35"/>
      <x:c r="D17" s="36"/>
      <x:c r="E17" s="37"/>
      <x:c r="F17" s="37"/>
      <x:c r="G17" s="36"/>
      <x:c r="H17" s="36"/>
      <x:c r="I17" s="36"/>
      <x:c r="J17" s="38"/>
      <x:c r="K17" s="39"/>
      <x:c r="L17" s="36"/>
      <x:c r="M17" s="39"/>
      <x:c r="N17" s="35"/>
      <x:c r="O17" s="40"/>
      <x:c r="P17" s="1"/>
      <x:c r="Q17" s="1"/>
    </x:row>
    <x:row r="18">
      <x:c r="A18" s="34"/>
      <x:c r="B18" s="35"/>
      <x:c r="C18" s="35"/>
      <x:c r="D18" s="36"/>
      <x:c r="E18" s="37"/>
      <x:c r="F18" s="37"/>
      <x:c r="G18" s="36"/>
      <x:c r="H18" s="36"/>
      <x:c r="I18" s="36"/>
      <x:c r="J18" s="38"/>
      <x:c r="K18" s="39"/>
      <x:c r="L18" s="36"/>
      <x:c r="M18" s="39"/>
      <x:c r="N18" s="35"/>
      <x:c r="O18" s="40"/>
      <x:c r="P18" s="1"/>
      <x:c r="Q18" s="1"/>
    </x:row>
    <x:row r="19">
      <x:c r="A19" s="34"/>
      <x:c r="B19" s="35"/>
      <x:c r="C19" s="35"/>
      <x:c r="D19" s="36"/>
      <x:c r="E19" s="37"/>
      <x:c r="F19" s="37"/>
      <x:c r="G19" s="36"/>
      <x:c r="H19" s="36"/>
      <x:c r="I19" s="36"/>
      <x:c r="J19" s="38"/>
      <x:c r="K19" s="39"/>
      <x:c r="L19" s="36"/>
      <x:c r="M19" s="39"/>
      <x:c r="N19" s="35"/>
      <x:c r="O19" s="40"/>
      <x:c r="P19" s="1"/>
      <x:c r="Q19" s="1"/>
    </x:row>
    <x:row r="20">
      <x:c r="A20" s="34"/>
      <x:c r="B20" s="35"/>
      <x:c r="C20" s="35"/>
      <x:c r="D20" s="36"/>
      <x:c r="E20" s="37"/>
      <x:c r="F20" s="37"/>
      <x:c r="G20" s="36"/>
      <x:c r="H20" s="36"/>
      <x:c r="I20" s="36"/>
      <x:c r="J20" s="38"/>
      <x:c r="K20" s="39"/>
      <x:c r="L20" s="36"/>
      <x:c r="M20" s="39"/>
      <x:c r="N20" s="35"/>
      <x:c r="O20" s="40"/>
      <x:c r="P20" s="1"/>
      <x:c r="Q20" s="1"/>
    </x:row>
    <x:row r="21">
      <x:c r="A21" s="34"/>
      <x:c r="B21" s="35"/>
      <x:c r="C21" s="35"/>
      <x:c r="D21" s="36"/>
      <x:c r="E21" s="37"/>
      <x:c r="F21" s="37"/>
      <x:c r="G21" s="36"/>
      <x:c r="H21" s="36"/>
      <x:c r="I21" s="36"/>
      <x:c r="J21" s="38"/>
      <x:c r="K21" s="39"/>
      <x:c r="L21" s="36"/>
      <x:c r="M21" s="39"/>
      <x:c r="N21" s="35"/>
      <x:c r="O21" s="40"/>
      <x:c r="P21" s="1"/>
      <x:c r="Q21" s="1"/>
    </x:row>
    <x:row r="22">
      <x:c r="A22" s="34"/>
      <x:c r="B22" s="35"/>
      <x:c r="C22" s="35"/>
      <x:c r="D22" s="36"/>
      <x:c r="E22" s="37"/>
      <x:c r="F22" s="37"/>
      <x:c r="G22" s="36"/>
      <x:c r="H22" s="36"/>
      <x:c r="I22" s="36"/>
      <x:c r="J22" s="38"/>
      <x:c r="K22" s="39"/>
      <x:c r="L22" s="36"/>
      <x:c r="M22" s="39"/>
      <x:c r="N22" s="35"/>
      <x:c r="O22" s="40"/>
      <x:c r="P22" s="1"/>
      <x:c r="Q22" s="1"/>
    </x:row>
    <x:row r="23">
      <x:c r="A23" s="34"/>
      <x:c r="B23" s="35"/>
      <x:c r="C23" s="35"/>
      <x:c r="D23" s="36"/>
      <x:c r="E23" s="37"/>
      <x:c r="F23" s="37"/>
      <x:c r="G23" s="36"/>
      <x:c r="H23" s="36"/>
      <x:c r="I23" s="36"/>
      <x:c r="J23" s="38"/>
      <x:c r="K23" s="39"/>
      <x:c r="L23" s="36"/>
      <x:c r="M23" s="39"/>
      <x:c r="N23" s="35"/>
      <x:c r="O23" s="40"/>
      <x:c r="P23" s="1"/>
      <x:c r="Q23" s="1"/>
    </x:row>
    <x:row r="24">
      <x:c r="A24" s="34"/>
      <x:c r="B24" s="35"/>
      <x:c r="C24" s="35"/>
      <x:c r="D24" s="36"/>
      <x:c r="E24" s="37"/>
      <x:c r="F24" s="37"/>
      <x:c r="G24" s="36"/>
      <x:c r="H24" s="36"/>
      <x:c r="I24" s="36"/>
      <x:c r="J24" s="38"/>
      <x:c r="K24" s="39"/>
      <x:c r="L24" s="36"/>
      <x:c r="M24" s="39"/>
      <x:c r="N24" s="35"/>
      <x:c r="O24" s="40"/>
      <x:c r="P24" s="1"/>
      <x:c r="Q24" s="1"/>
    </x:row>
    <x:row r="25">
      <x:c r="A25" s="34"/>
      <x:c r="B25" s="35"/>
      <x:c r="C25" s="35"/>
      <x:c r="D25" s="36"/>
      <x:c r="E25" s="37"/>
      <x:c r="F25" s="37"/>
      <x:c r="G25" s="36"/>
      <x:c r="H25" s="36"/>
      <x:c r="I25" s="36"/>
      <x:c r="J25" s="38"/>
      <x:c r="K25" s="39"/>
      <x:c r="L25" s="36"/>
      <x:c r="M25" s="39"/>
      <x:c r="N25" s="35"/>
      <x:c r="O25" s="40"/>
      <x:c r="P25" s="1"/>
      <x:c r="Q25" s="1"/>
    </x:row>
    <x:row r="26">
      <x:c r="A26" s="34"/>
      <x:c r="B26" s="35"/>
      <x:c r="C26" s="35"/>
      <x:c r="D26" s="36"/>
      <x:c r="E26" s="37"/>
      <x:c r="F26" s="37"/>
      <x:c r="G26" s="36"/>
      <x:c r="H26" s="36"/>
      <x:c r="I26" s="36"/>
      <x:c r="J26" s="38"/>
      <x:c r="K26" s="39"/>
      <x:c r="L26" s="36"/>
      <x:c r="M26" s="39"/>
      <x:c r="N26" s="35"/>
      <x:c r="O26" s="40"/>
      <x:c r="P26" s="1"/>
      <x:c r="Q26" s="1"/>
    </x:row>
    <x:row r="27">
      <x:c r="A27" s="34"/>
      <x:c r="B27" s="35"/>
      <x:c r="C27" s="35"/>
      <x:c r="D27" s="36"/>
      <x:c r="E27" s="37"/>
      <x:c r="F27" s="37"/>
      <x:c r="G27" s="36"/>
      <x:c r="H27" s="36"/>
      <x:c r="I27" s="36"/>
      <x:c r="J27" s="38"/>
      <x:c r="K27" s="39"/>
      <x:c r="L27" s="36"/>
      <x:c r="M27" s="39"/>
      <x:c r="N27" s="35"/>
      <x:c r="O27" s="40"/>
      <x:c r="P27" s="1"/>
      <x:c r="Q27" s="1"/>
    </x:row>
    <x:row r="28">
      <x:c r="A28" s="34"/>
      <x:c r="B28" s="35"/>
      <x:c r="C28" s="35"/>
      <x:c r="D28" s="36"/>
      <x:c r="E28" s="37"/>
      <x:c r="F28" s="37"/>
      <x:c r="G28" s="36"/>
      <x:c r="H28" s="36"/>
      <x:c r="I28" s="36"/>
      <x:c r="J28" s="38"/>
      <x:c r="K28" s="39"/>
      <x:c r="L28" s="36"/>
      <x:c r="M28" s="39"/>
      <x:c r="N28" s="35"/>
      <x:c r="O28" s="40"/>
      <x:c r="P28" s="1"/>
      <x:c r="Q28" s="1"/>
    </x:row>
    <x:row r="29">
      <x:c r="A29" s="34"/>
      <x:c r="B29" s="35"/>
      <x:c r="C29" s="35"/>
      <x:c r="D29" s="36"/>
      <x:c r="E29" s="37"/>
      <x:c r="F29" s="37"/>
      <x:c r="G29" s="36"/>
      <x:c r="H29" s="36"/>
      <x:c r="I29" s="36"/>
      <x:c r="J29" s="38"/>
      <x:c r="K29" s="39"/>
      <x:c r="L29" s="36"/>
      <x:c r="M29" s="39"/>
      <x:c r="N29" s="35"/>
      <x:c r="O29" s="40"/>
      <x:c r="P29" s="1"/>
      <x:c r="Q29" s="1"/>
    </x:row>
    <x:row r="30">
      <x:c r="A30" s="41"/>
      <x:c r="B30" s="42"/>
      <x:c r="C30" s="42"/>
      <x:c r="D30" s="43"/>
      <x:c r="E30" s="44"/>
      <x:c r="F30" s="44"/>
      <x:c r="G30" s="43"/>
      <x:c r="H30" s="43"/>
      <x:c r="I30" s="43"/>
      <x:c r="J30" s="45"/>
      <x:c r="K30" s="46"/>
      <x:c r="L30" s="43"/>
      <x:c r="M30" s="46"/>
      <x:c r="N30" s="42"/>
      <x:c r="O30" s="47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O2"/>
  </x:mergeCells>
  <x:dataValidations count="2">
    <x:dataValidation type="list" sqref="K5:K30">
      <x:formula1>"適合,要確認,保留"</x:formula1>
    </x:dataValidation>
    <x:dataValidation type="list" sqref="M5:M30">
      <x:formula1>"はい,いいえ"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4" hidden="0" customWidth="1"/>
    <x:col min="10" max="10" width="14" hidden="0" customWidth="1"/>
    <x:col min="11" max="11" width="18" hidden="0" customWidth="1"/>
    <x:col min="12" max="12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2026年 法人ギフトSKU終了判断スコアカード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48" t="str">
        <x:v>編集可能な前提</x:v>
      </x:c>
      <x:c r="B4" s="48" t="str">
        <x:v>値</x:v>
      </x:c>
      <x:c r="C4" s="48" t="str">
        <x:v>編集可能な重み</x:v>
      </x:c>
      <x:c r="D4" s="48" t="str">
        <x:v>重み率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49" t="str">
        <x:v>需要目標</x:v>
      </x:c>
      <x:c r="B5" s="52" t="n">
        <x:v>150</x:v>
      </x:c>
      <x:c r="C5" s="50" t="str">
        <x:v>需要</x:v>
      </x:c>
      <x:c r="D5" s="53" t="n">
        <x:v>20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25" t="str">
        <x:v>目標粗利益率</x:v>
      </x:c>
      <x:c r="B6" s="21" t="n">
        <x:v>0.4</x:v>
      </x:c>
      <x:c r="C6" s="1" t="str">
        <x:v>利益</x:v>
      </x:c>
      <x:c r="D6" s="54" t="n">
        <x:v>20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25" t="str">
        <x:v>最大不良率</x:v>
      </x:c>
      <x:c r="B7" s="21" t="n">
        <x:v>0.05</x:v>
      </x:c>
      <x:c r="C7" s="1" t="str">
        <x:v>品質</x:v>
      </x:c>
      <x:c r="D7" s="54" t="n">
        <x:v>20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25" t="str">
        <x:v>目標調達日数</x:v>
      </x:c>
      <x:c r="B8" s="18" t="n">
        <x:v>30</x:v>
      </x:c>
      <x:c r="C8" s="1" t="str">
        <x:v>調達日数</x:v>
      </x:c>
      <x:c r="D8" s="54" t="n">
        <x:v>10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25" t="str">
        <x:v>最大調達日数</x:v>
      </x:c>
      <x:c r="B9" s="18" t="n">
        <x:v>90</x:v>
      </x:c>
      <x:c r="C9" s="1" t="str">
        <x:v>供給能力</x:v>
      </x:c>
      <x:c r="D9" s="54" t="n">
        <x:v>10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25" t="str">
        <x:v>目標供給能力</x:v>
      </x:c>
      <x:c r="B10" s="21" t="n">
        <x:v>0.85</x:v>
      </x:c>
      <x:c r="C10" s="1" t="str">
        <x:v>市場適合</x:v>
      </x:c>
      <x:c r="D10" s="54" t="n">
        <x:v>10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27" t="str">
        <x:v>判断基準</x:v>
      </x:c>
      <x:c r="B11" s="32" t="n">
        <x:v>75</x:v>
      </x:c>
      <x:c r="C11" s="28" t="str">
        <x:v>代替品準備度</x:v>
      </x:c>
      <x:c r="D11" s="55" t="n">
        <x:v>10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 t="str"/>
      <x:c r="B12" s="1" t="str"/>
      <x:c r="C12" s="57" t="str">
        <x:v>重み合計</x:v>
      </x:c>
      <x:c r="D12" s="57" t="n">
        <x:f>SUM(D5:D11)</x:f>
        <x:v>100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22" t="str">
        <x:v>SKU番号</x:v>
      </x:c>
      <x:c r="B14" s="23" t="str">
        <x:v>商品名</x:v>
      </x:c>
      <x:c r="C14" s="23" t="str">
        <x:v>需要点</x:v>
      </x:c>
      <x:c r="D14" s="23" t="str">
        <x:v>利益点</x:v>
      </x:c>
      <x:c r="E14" s="23" t="str">
        <x:v>品質点</x:v>
      </x:c>
      <x:c r="F14" s="23" t="str">
        <x:v>調達点</x:v>
      </x:c>
      <x:c r="G14" s="23" t="str">
        <x:v>供給能力点</x:v>
      </x:c>
      <x:c r="H14" s="23" t="str">
        <x:v>市場点</x:v>
      </x:c>
      <x:c r="I14" s="23" t="str">
        <x:v>代替品点</x:v>
      </x:c>
      <x:c r="J14" s="23" t="str">
        <x:v>加重点</x:v>
      </x:c>
      <x:c r="K14" s="23" t="str">
        <x:v>推奨判断</x:v>
      </x:c>
      <x:c r="L14" s="24" t="str">
        <x:v>データ状態</x:v>
      </x:c>
      <x:c r="M14" s="1"/>
      <x:c r="N14" s="1"/>
      <x:c r="O14" s="1"/>
      <x:c r="P14" s="1"/>
      <x:c r="Q14" s="1"/>
    </x:row>
    <x:row r="15">
      <x:c r="A15" s="25" t="str">
        <x:f>'入力'!A5</x:f>
        <x:v>SKU-DEMO-101</x:v>
      </x:c>
      <x:c r="B15" s="1" t="str">
        <x:f>'入力'!B5</x:f>
        <x:v>仮想ウェルカムキット用ボトル</x:v>
      </x:c>
      <x:c r="C15" s="58" t="n">
        <x:f>IF(OR('入力'!D5="",'入力'!M5&lt;&gt;"はい"),"",MIN(100,'入力'!D5/$B$5*100))</x:f>
        <x:v>100</x:v>
      </x:c>
      <x:c r="D15" s="58" t="n">
        <x:f>IF(OR('入力'!E5="",'入力'!F5="",'入力'!F5=0,'入力'!M5&lt;&gt;"はい"),"",MAX(0,MIN(100,(('入力'!F5-'入力'!E5)/'入力'!F5)/$B$6*100)))</x:f>
        <x:v>100</x:v>
      </x:c>
      <x:c r="E15" s="58" t="n">
        <x:f>IF(OR('入力'!G5="",'入力'!H5="",'入力'!H5=0,'入力'!M5&lt;&gt;"はい"),"",MAX(0,100-('入力'!G5/'入力'!H5)/$B$7*100))</x:f>
        <x:v>60</x:v>
      </x:c>
      <x:c r="F15" s="58" t="n">
        <x:f>IF(OR('入力'!I5="",'入力'!M5&lt;&gt;"はい"),"",IF('入力'!I5&lt;=$B$8,100,IF('入力'!I5&gt;=$B$9,0,($B$9-'入力'!I5)/($B$9-$B$8)*100)))</x:f>
        <x:v>91.66666666666666</x:v>
      </x:c>
      <x:c r="G15" s="58" t="n">
        <x:f>IF(OR('入力'!J5="",'入力'!M5&lt;&gt;"はい"),"",MIN(100,'入力'!J5/$B$10*100))</x:f>
        <x:v>100</x:v>
      </x:c>
      <x:c r="H15" s="58" t="n">
        <x:f>IF(OR('入力'!K5="",'入力'!M5&lt;&gt;"はい"),"",IF('入力'!K5="適合",100,IF('入力'!K5="要確認",50,0)))</x:f>
        <x:v>100</x:v>
      </x:c>
      <x:c r="I15" s="58" t="n">
        <x:f>IF(OR('入力'!L5="",'入力'!M5&lt;&gt;"はい"),"",'入力'!L5)</x:f>
        <x:v>40</x:v>
      </x:c>
      <x:c r="J15" s="58" t="n">
        <x:f>IF(COUNT(C15:I15)&lt;7,"",(C15*$D$5+D15*$D$6+E15*$D$7+F15*$D$8+G15*$D$9+H15*$D$10+I15*$D$11)/100)</x:f>
        <x:v>85.16666666666666</x:v>
      </x:c>
      <x:c r="K15" s="1" t="str">
        <x:f>IF(J15="","データ不足",IF('入力'!K5&lt;&gt;"適合","現地対応",IF(J15&gt;=$B$11,"継続",IF(AND(J15&lt;50,I15&gt;=70),"終了","改善"))))</x:f>
        <x:v>継続</x:v>
      </x:c>
      <x:c r="L15" s="26" t="str">
        <x:f>IF(J15="","未完備","完備")</x:f>
        <x:v>完備</x:v>
      </x:c>
      <x:c r="M15" s="1"/>
      <x:c r="N15" s="1"/>
      <x:c r="O15" s="1"/>
      <x:c r="P15" s="1"/>
      <x:c r="Q15" s="1"/>
    </x:row>
    <x:row r="16">
      <x:c r="A16" s="25" t="str">
        <x:f>'入力'!A6</x:f>
        <x:v>SKU-DEMO-202</x:v>
      </x:c>
      <x:c r="B16" s="1" t="str">
        <x:f>'入力'!B6</x:f>
        <x:v>仮想デスク用ケーブルセット</x:v>
      </x:c>
      <x:c r="C16" s="58" t="n">
        <x:f>IF(OR('入力'!D6="",'入力'!M6&lt;&gt;"はい"),"",MIN(100,'入力'!D6/$B$5*100))</x:f>
        <x:v>40</x:v>
      </x:c>
      <x:c r="D16" s="58" t="n">
        <x:f>IF(OR('入力'!E6="",'入力'!F6="",'入力'!F6=0,'入力'!M6&lt;&gt;"はい"),"",MAX(0,MIN(100,(('入力'!F6-'入力'!E6)/'入力'!F6)/$B$6*100)))</x:f>
        <x:v>70</x:v>
      </x:c>
      <x:c r="E16" s="58" t="n">
        <x:f>IF(OR('入力'!G6="",'入力'!H6="",'入力'!H6=0,'入力'!M6&lt;&gt;"はい"),"",MAX(0,100-('入力'!G6/'入力'!H6)/$B$7*100))</x:f>
        <x:v>0</x:v>
      </x:c>
      <x:c r="F16" s="58" t="n">
        <x:f>IF(OR('入力'!I6="",'入力'!M6&lt;&gt;"はい"),"",IF('入力'!I6&lt;=$B$8,100,IF('入力'!I6&gt;=$B$9,0,($B$9-'入力'!I6)/($B$9-$B$8)*100)))</x:f>
        <x:v>33.33333333333333</x:v>
      </x:c>
      <x:c r="G16" s="58" t="n">
        <x:f>IF(OR('入力'!J6="",'入力'!M6&lt;&gt;"はい"),"",MIN(100,'入力'!J6/$B$10*100))</x:f>
        <x:v>64.70588235294117</x:v>
      </x:c>
      <x:c r="H16" s="58" t="n">
        <x:f>IF(OR('入力'!K6="",'入力'!M6&lt;&gt;"はい"),"",IF('入力'!K6="適合",100,IF('入力'!K6="要確認",50,0)))</x:f>
        <x:v>50</x:v>
      </x:c>
      <x:c r="I16" s="58" t="n">
        <x:f>IF(OR('入力'!L6="",'入力'!M6&lt;&gt;"はい"),"",'入力'!L6)</x:f>
        <x:v>85</x:v>
      </x:c>
      <x:c r="J16" s="58" t="n">
        <x:f>IF(COUNT(C16:I16)&lt;7,"",(C16*$D$5+D16*$D$6+E16*$D$7+F16*$D$8+G16*$D$9+H16*$D$10+I16*$D$11)/100)</x:f>
        <x:v>45.303921568627445</x:v>
      </x:c>
      <x:c r="K16" s="1" t="str">
        <x:f>IF(J16="","データ不足",IF('入力'!K6&lt;&gt;"適合","現地対応",IF(J16&gt;=$B$11,"継続",IF(AND(J16&lt;50,I16&gt;=70),"終了","改善"))))</x:f>
        <x:v>現地対応</x:v>
      </x:c>
      <x:c r="L16" s="26" t="str">
        <x:f>IF(J16="","未完備","完備")</x:f>
        <x:v>完備</x:v>
      </x:c>
      <x:c r="M16" s="1"/>
      <x:c r="N16" s="1"/>
      <x:c r="O16" s="1"/>
      <x:c r="P16" s="1"/>
      <x:c r="Q16" s="1"/>
    </x:row>
    <x:row r="17">
      <x:c r="A17" s="25" t="str">
        <x:f>'入力'!A7</x:f>
        <x:v>SKU-DEMO-303</x:v>
      </x:c>
      <x:c r="B17" s="1" t="str">
        <x:f>'入力'!B7</x:f>
        <x:v>仮想セラミックセット</x:v>
      </x:c>
      <x:c r="C17" s="58" t="str">
        <x:f>IF(OR('入力'!D7="",'入力'!M7&lt;&gt;"はい"),"",MIN(100,'入力'!D7/$B$5*100))</x:f>
      </x:c>
      <x:c r="D17" s="58" t="str">
        <x:f>IF(OR('入力'!E7="",'入力'!F7="",'入力'!F7=0,'入力'!M7&lt;&gt;"はい"),"",MAX(0,MIN(100,(('入力'!F7-'入力'!E7)/'入力'!F7)/$B$6*100)))</x:f>
      </x:c>
      <x:c r="E17" s="58" t="str">
        <x:f>IF(OR('入力'!G7="",'入力'!H7="",'入力'!H7=0,'入力'!M7&lt;&gt;"はい"),"",MAX(0,100-('入力'!G7/'入力'!H7)/$B$7*100))</x:f>
      </x:c>
      <x:c r="F17" s="58" t="str">
        <x:f>IF(OR('入力'!I7="",'入力'!M7&lt;&gt;"はい"),"",IF('入力'!I7&lt;=$B$8,100,IF('入力'!I7&gt;=$B$9,0,($B$9-'入力'!I7)/($B$9-$B$8)*100)))</x:f>
      </x:c>
      <x:c r="G17" s="58" t="str">
        <x:f>IF(OR('入力'!J7="",'入力'!M7&lt;&gt;"はい"),"",MIN(100,'入力'!J7/$B$10*100))</x:f>
      </x:c>
      <x:c r="H17" s="58" t="str">
        <x:f>IF(OR('入力'!K7="",'入力'!M7&lt;&gt;"はい"),"",IF('入力'!K7="適合",100,IF('入力'!K7="要確認",50,0)))</x:f>
      </x:c>
      <x:c r="I17" s="58" t="str">
        <x:f>IF(OR('入力'!L7="",'入力'!M7&lt;&gt;"はい"),"",'入力'!L7)</x:f>
      </x:c>
      <x:c r="J17" s="58" t="str">
        <x:f>IF(COUNT(C17:I17)&lt;7,"",(C17*$D$5+D17*$D$6+E17*$D$7+F17*$D$8+G17*$D$9+H17*$D$10+I17*$D$11)/100)</x:f>
      </x:c>
      <x:c r="K17" s="1" t="str">
        <x:f>IF(J17="","データ不足",IF('入力'!K7&lt;&gt;"適合","現地対応",IF(J17&gt;=$B$11,"継続",IF(AND(J17&lt;50,I17&gt;=70),"終了","改善"))))</x:f>
        <x:v>データ不足</x:v>
      </x:c>
      <x:c r="L17" s="26" t="str">
        <x:f>IF(J17="","未完備","完備")</x:f>
        <x:v>未完備</x:v>
      </x:c>
      <x:c r="M17" s="1"/>
      <x:c r="N17" s="1"/>
      <x:c r="O17" s="1"/>
      <x:c r="P17" s="1"/>
      <x:c r="Q17" s="1"/>
    </x:row>
    <x:row r="18">
      <x:c r="A18" s="25" t="n">
        <x:f>'入力'!A8</x:f>
        <x:v>0</x:v>
      </x:c>
      <x:c r="B18" s="1" t="n">
        <x:f>'入力'!B8</x:f>
        <x:v>0</x:v>
      </x:c>
      <x:c r="C18" s="58" t="str">
        <x:f>IF(OR('入力'!D8="",'入力'!M8&lt;&gt;"はい"),"",MIN(100,'入力'!D8/$B$5*100))</x:f>
      </x:c>
      <x:c r="D18" s="58" t="str">
        <x:f>IF(OR('入力'!E8="",'入力'!F8="",'入力'!F8=0,'入力'!M8&lt;&gt;"はい"),"",MAX(0,MIN(100,(('入力'!F8-'入力'!E8)/'入力'!F8)/$B$6*100)))</x:f>
      </x:c>
      <x:c r="E18" s="58" t="str">
        <x:f>IF(OR('入力'!G8="",'入力'!H8="",'入力'!H8=0,'入力'!M8&lt;&gt;"はい"),"",MAX(0,100-('入力'!G8/'入力'!H8)/$B$7*100))</x:f>
      </x:c>
      <x:c r="F18" s="58" t="str">
        <x:f>IF(OR('入力'!I8="",'入力'!M8&lt;&gt;"はい"),"",IF('入力'!I8&lt;=$B$8,100,IF('入力'!I8&gt;=$B$9,0,($B$9-'入力'!I8)/($B$9-$B$8)*100)))</x:f>
      </x:c>
      <x:c r="G18" s="58" t="str">
        <x:f>IF(OR('入力'!J8="",'入力'!M8&lt;&gt;"はい"),"",MIN(100,'入力'!J8/$B$10*100))</x:f>
      </x:c>
      <x:c r="H18" s="58" t="str">
        <x:f>IF(OR('入力'!K8="",'入力'!M8&lt;&gt;"はい"),"",IF('入力'!K8="適合",100,IF('入力'!K8="要確認",50,0)))</x:f>
      </x:c>
      <x:c r="I18" s="58" t="str">
        <x:f>IF(OR('入力'!L8="",'入力'!M8&lt;&gt;"はい"),"",'入力'!L8)</x:f>
      </x:c>
      <x:c r="J18" s="58" t="str">
        <x:f>IF(COUNT(C18:I18)&lt;7,"",(C18*$D$5+D18*$D$6+E18*$D$7+F18*$D$8+G18*$D$9+H18*$D$10+I18*$D$11)/100)</x:f>
      </x:c>
      <x:c r="K18" s="1" t="str">
        <x:f>IF(J18="","データ不足",IF('入力'!K8&lt;&gt;"適合","現地対応",IF(J18&gt;=$B$11,"継続",IF(AND(J18&lt;50,I18&gt;=70),"終了","改善"))))</x:f>
        <x:v>データ不足</x:v>
      </x:c>
      <x:c r="L18" s="26" t="str">
        <x:f>IF(J18="","未完備","完備")</x:f>
        <x:v>未完備</x:v>
      </x:c>
      <x:c r="M18" s="1"/>
      <x:c r="N18" s="1"/>
      <x:c r="O18" s="1"/>
      <x:c r="P18" s="1"/>
      <x:c r="Q18" s="1"/>
    </x:row>
    <x:row r="19">
      <x:c r="A19" s="25" t="n">
        <x:f>'入力'!A9</x:f>
        <x:v>0</x:v>
      </x:c>
      <x:c r="B19" s="1" t="n">
        <x:f>'入力'!B9</x:f>
        <x:v>0</x:v>
      </x:c>
      <x:c r="C19" s="58" t="str">
        <x:f>IF(OR('入力'!D9="",'入力'!M9&lt;&gt;"はい"),"",MIN(100,'入力'!D9/$B$5*100))</x:f>
      </x:c>
      <x:c r="D19" s="58" t="str">
        <x:f>IF(OR('入力'!E9="",'入力'!F9="",'入力'!F9=0,'入力'!M9&lt;&gt;"はい"),"",MAX(0,MIN(100,(('入力'!F9-'入力'!E9)/'入力'!F9)/$B$6*100)))</x:f>
      </x:c>
      <x:c r="E19" s="58" t="str">
        <x:f>IF(OR('入力'!G9="",'入力'!H9="",'入力'!H9=0,'入力'!M9&lt;&gt;"はい"),"",MAX(0,100-('入力'!G9/'入力'!H9)/$B$7*100))</x:f>
      </x:c>
      <x:c r="F19" s="58" t="str">
        <x:f>IF(OR('入力'!I9="",'入力'!M9&lt;&gt;"はい"),"",IF('入力'!I9&lt;=$B$8,100,IF('入力'!I9&gt;=$B$9,0,($B$9-'入力'!I9)/($B$9-$B$8)*100)))</x:f>
      </x:c>
      <x:c r="G19" s="58" t="str">
        <x:f>IF(OR('入力'!J9="",'入力'!M9&lt;&gt;"はい"),"",MIN(100,'入力'!J9/$B$10*100))</x:f>
      </x:c>
      <x:c r="H19" s="58" t="str">
        <x:f>IF(OR('入力'!K9="",'入力'!M9&lt;&gt;"はい"),"",IF('入力'!K9="適合",100,IF('入力'!K9="要確認",50,0)))</x:f>
      </x:c>
      <x:c r="I19" s="58" t="str">
        <x:f>IF(OR('入力'!L9="",'入力'!M9&lt;&gt;"はい"),"",'入力'!L9)</x:f>
      </x:c>
      <x:c r="J19" s="58" t="str">
        <x:f>IF(COUNT(C19:I19)&lt;7,"",(C19*$D$5+D19*$D$6+E19*$D$7+F19*$D$8+G19*$D$9+H19*$D$10+I19*$D$11)/100)</x:f>
      </x:c>
      <x:c r="K19" s="1" t="str">
        <x:f>IF(J19="","データ不足",IF('入力'!K9&lt;&gt;"適合","現地対応",IF(J19&gt;=$B$11,"継続",IF(AND(J19&lt;50,I19&gt;=70),"終了","改善"))))</x:f>
        <x:v>データ不足</x:v>
      </x:c>
      <x:c r="L19" s="26" t="str">
        <x:f>IF(J19="","未完備","完備")</x:f>
        <x:v>未完備</x:v>
      </x:c>
      <x:c r="M19" s="1"/>
      <x:c r="N19" s="1"/>
      <x:c r="O19" s="1"/>
      <x:c r="P19" s="1"/>
      <x:c r="Q19" s="1"/>
    </x:row>
    <x:row r="20">
      <x:c r="A20" s="25" t="n">
        <x:f>'入力'!A10</x:f>
        <x:v>0</x:v>
      </x:c>
      <x:c r="B20" s="1" t="n">
        <x:f>'入力'!B10</x:f>
        <x:v>0</x:v>
      </x:c>
      <x:c r="C20" s="58" t="str">
        <x:f>IF(OR('入力'!D10="",'入力'!M10&lt;&gt;"はい"),"",MIN(100,'入力'!D10/$B$5*100))</x:f>
      </x:c>
      <x:c r="D20" s="58" t="str">
        <x:f>IF(OR('入力'!E10="",'入力'!F10="",'入力'!F10=0,'入力'!M10&lt;&gt;"はい"),"",MAX(0,MIN(100,(('入力'!F10-'入力'!E10)/'入力'!F10)/$B$6*100)))</x:f>
      </x:c>
      <x:c r="E20" s="58" t="str">
        <x:f>IF(OR('入力'!G10="",'入力'!H10="",'入力'!H10=0,'入力'!M10&lt;&gt;"はい"),"",MAX(0,100-('入力'!G10/'入力'!H10)/$B$7*100))</x:f>
      </x:c>
      <x:c r="F20" s="58" t="str">
        <x:f>IF(OR('入力'!I10="",'入力'!M10&lt;&gt;"はい"),"",IF('入力'!I10&lt;=$B$8,100,IF('入力'!I10&gt;=$B$9,0,($B$9-'入力'!I10)/($B$9-$B$8)*100)))</x:f>
      </x:c>
      <x:c r="G20" s="58" t="str">
        <x:f>IF(OR('入力'!J10="",'入力'!M10&lt;&gt;"はい"),"",MIN(100,'入力'!J10/$B$10*100))</x:f>
      </x:c>
      <x:c r="H20" s="58" t="str">
        <x:f>IF(OR('入力'!K10="",'入力'!M10&lt;&gt;"はい"),"",IF('入力'!K10="適合",100,IF('入力'!K10="要確認",50,0)))</x:f>
      </x:c>
      <x:c r="I20" s="58" t="str">
        <x:f>IF(OR('入力'!L10="",'入力'!M10&lt;&gt;"はい"),"",'入力'!L10)</x:f>
      </x:c>
      <x:c r="J20" s="58" t="str">
        <x:f>IF(COUNT(C20:I20)&lt;7,"",(C20*$D$5+D20*$D$6+E20*$D$7+F20*$D$8+G20*$D$9+H20*$D$10+I20*$D$11)/100)</x:f>
      </x:c>
      <x:c r="K20" s="1" t="str">
        <x:f>IF(J20="","データ不足",IF('入力'!K10&lt;&gt;"適合","現地対応",IF(J20&gt;=$B$11,"継続",IF(AND(J20&lt;50,I20&gt;=70),"終了","改善"))))</x:f>
        <x:v>データ不足</x:v>
      </x:c>
      <x:c r="L20" s="26" t="str">
        <x:f>IF(J20="","未完備","完備")</x:f>
        <x:v>未完備</x:v>
      </x:c>
      <x:c r="M20" s="1"/>
      <x:c r="N20" s="1"/>
      <x:c r="O20" s="1"/>
      <x:c r="P20" s="1"/>
      <x:c r="Q20" s="1"/>
    </x:row>
    <x:row r="21">
      <x:c r="A21" s="25" t="n">
        <x:f>'入力'!A11</x:f>
        <x:v>0</x:v>
      </x:c>
      <x:c r="B21" s="1" t="n">
        <x:f>'入力'!B11</x:f>
        <x:v>0</x:v>
      </x:c>
      <x:c r="C21" s="58" t="str">
        <x:f>IF(OR('入力'!D11="",'入力'!M11&lt;&gt;"はい"),"",MIN(100,'入力'!D11/$B$5*100))</x:f>
      </x:c>
      <x:c r="D21" s="58" t="str">
        <x:f>IF(OR('入力'!E11="",'入力'!F11="",'入力'!F11=0,'入力'!M11&lt;&gt;"はい"),"",MAX(0,MIN(100,(('入力'!F11-'入力'!E11)/'入力'!F11)/$B$6*100)))</x:f>
      </x:c>
      <x:c r="E21" s="58" t="str">
        <x:f>IF(OR('入力'!G11="",'入力'!H11="",'入力'!H11=0,'入力'!M11&lt;&gt;"はい"),"",MAX(0,100-('入力'!G11/'入力'!H11)/$B$7*100))</x:f>
      </x:c>
      <x:c r="F21" s="58" t="str">
        <x:f>IF(OR('入力'!I11="",'入力'!M11&lt;&gt;"はい"),"",IF('入力'!I11&lt;=$B$8,100,IF('入力'!I11&gt;=$B$9,0,($B$9-'入力'!I11)/($B$9-$B$8)*100)))</x:f>
      </x:c>
      <x:c r="G21" s="58" t="str">
        <x:f>IF(OR('入力'!J11="",'入力'!M11&lt;&gt;"はい"),"",MIN(100,'入力'!J11/$B$10*100))</x:f>
      </x:c>
      <x:c r="H21" s="58" t="str">
        <x:f>IF(OR('入力'!K11="",'入力'!M11&lt;&gt;"はい"),"",IF('入力'!K11="適合",100,IF('入力'!K11="要確認",50,0)))</x:f>
      </x:c>
      <x:c r="I21" s="58" t="str">
        <x:f>IF(OR('入力'!L11="",'入力'!M11&lt;&gt;"はい"),"",'入力'!L11)</x:f>
      </x:c>
      <x:c r="J21" s="58" t="str">
        <x:f>IF(COUNT(C21:I21)&lt;7,"",(C21*$D$5+D21*$D$6+E21*$D$7+F21*$D$8+G21*$D$9+H21*$D$10+I21*$D$11)/100)</x:f>
      </x:c>
      <x:c r="K21" s="1" t="str">
        <x:f>IF(J21="","データ不足",IF('入力'!K11&lt;&gt;"適合","現地対応",IF(J21&gt;=$B$11,"継続",IF(AND(J21&lt;50,I21&gt;=70),"終了","改善"))))</x:f>
        <x:v>データ不足</x:v>
      </x:c>
      <x:c r="L21" s="26" t="str">
        <x:f>IF(J21="","未完備","完備")</x:f>
        <x:v>未完備</x:v>
      </x:c>
      <x:c r="M21" s="1"/>
      <x:c r="N21" s="1"/>
      <x:c r="O21" s="1"/>
      <x:c r="P21" s="1"/>
      <x:c r="Q21" s="1"/>
    </x:row>
    <x:row r="22">
      <x:c r="A22" s="25" t="n">
        <x:f>'入力'!A12</x:f>
        <x:v>0</x:v>
      </x:c>
      <x:c r="B22" s="1" t="n">
        <x:f>'入力'!B12</x:f>
        <x:v>0</x:v>
      </x:c>
      <x:c r="C22" s="58" t="str">
        <x:f>IF(OR('入力'!D12="",'入力'!M12&lt;&gt;"はい"),"",MIN(100,'入力'!D12/$B$5*100))</x:f>
      </x:c>
      <x:c r="D22" s="58" t="str">
        <x:f>IF(OR('入力'!E12="",'入力'!F12="",'入力'!F12=0,'入力'!M12&lt;&gt;"はい"),"",MAX(0,MIN(100,(('入力'!F12-'入力'!E12)/'入力'!F12)/$B$6*100)))</x:f>
      </x:c>
      <x:c r="E22" s="58" t="str">
        <x:f>IF(OR('入力'!G12="",'入力'!H12="",'入力'!H12=0,'入力'!M12&lt;&gt;"はい"),"",MAX(0,100-('入力'!G12/'入力'!H12)/$B$7*100))</x:f>
      </x:c>
      <x:c r="F22" s="58" t="str">
        <x:f>IF(OR('入力'!I12="",'入力'!M12&lt;&gt;"はい"),"",IF('入力'!I12&lt;=$B$8,100,IF('入力'!I12&gt;=$B$9,0,($B$9-'入力'!I12)/($B$9-$B$8)*100)))</x:f>
      </x:c>
      <x:c r="G22" s="58" t="str">
        <x:f>IF(OR('入力'!J12="",'入力'!M12&lt;&gt;"はい"),"",MIN(100,'入力'!J12/$B$10*100))</x:f>
      </x:c>
      <x:c r="H22" s="58" t="str">
        <x:f>IF(OR('入力'!K12="",'入力'!M12&lt;&gt;"はい"),"",IF('入力'!K12="適合",100,IF('入力'!K12="要確認",50,0)))</x:f>
      </x:c>
      <x:c r="I22" s="58" t="str">
        <x:f>IF(OR('入力'!L12="",'入力'!M12&lt;&gt;"はい"),"",'入力'!L12)</x:f>
      </x:c>
      <x:c r="J22" s="58" t="str">
        <x:f>IF(COUNT(C22:I22)&lt;7,"",(C22*$D$5+D22*$D$6+E22*$D$7+F22*$D$8+G22*$D$9+H22*$D$10+I22*$D$11)/100)</x:f>
      </x:c>
      <x:c r="K22" s="1" t="str">
        <x:f>IF(J22="","データ不足",IF('入力'!K12&lt;&gt;"適合","現地対応",IF(J22&gt;=$B$11,"継続",IF(AND(J22&lt;50,I22&gt;=70),"終了","改善"))))</x:f>
        <x:v>データ不足</x:v>
      </x:c>
      <x:c r="L22" s="26" t="str">
        <x:f>IF(J22="","未完備","完備")</x:f>
        <x:v>未完備</x:v>
      </x:c>
      <x:c r="M22" s="1"/>
      <x:c r="N22" s="1"/>
      <x:c r="O22" s="1"/>
      <x:c r="P22" s="1"/>
      <x:c r="Q22" s="1"/>
    </x:row>
    <x:row r="23">
      <x:c r="A23" s="25" t="n">
        <x:f>'入力'!A13</x:f>
        <x:v>0</x:v>
      </x:c>
      <x:c r="B23" s="1" t="n">
        <x:f>'入力'!B13</x:f>
        <x:v>0</x:v>
      </x:c>
      <x:c r="C23" s="58" t="str">
        <x:f>IF(OR('入力'!D13="",'入力'!M13&lt;&gt;"はい"),"",MIN(100,'入力'!D13/$B$5*100))</x:f>
      </x:c>
      <x:c r="D23" s="58" t="str">
        <x:f>IF(OR('入力'!E13="",'入力'!F13="",'入力'!F13=0,'入力'!M13&lt;&gt;"はい"),"",MAX(0,MIN(100,(('入力'!F13-'入力'!E13)/'入力'!F13)/$B$6*100)))</x:f>
      </x:c>
      <x:c r="E23" s="58" t="str">
        <x:f>IF(OR('入力'!G13="",'入力'!H13="",'入力'!H13=0,'入力'!M13&lt;&gt;"はい"),"",MAX(0,100-('入力'!G13/'入力'!H13)/$B$7*100))</x:f>
      </x:c>
      <x:c r="F23" s="58" t="str">
        <x:f>IF(OR('入力'!I13="",'入力'!M13&lt;&gt;"はい"),"",IF('入力'!I13&lt;=$B$8,100,IF('入力'!I13&gt;=$B$9,0,($B$9-'入力'!I13)/($B$9-$B$8)*100)))</x:f>
      </x:c>
      <x:c r="G23" s="58" t="str">
        <x:f>IF(OR('入力'!J13="",'入力'!M13&lt;&gt;"はい"),"",MIN(100,'入力'!J13/$B$10*100))</x:f>
      </x:c>
      <x:c r="H23" s="58" t="str">
        <x:f>IF(OR('入力'!K13="",'入力'!M13&lt;&gt;"はい"),"",IF('入力'!K13="適合",100,IF('入力'!K13="要確認",50,0)))</x:f>
      </x:c>
      <x:c r="I23" s="58" t="str">
        <x:f>IF(OR('入力'!L13="",'入力'!M13&lt;&gt;"はい"),"",'入力'!L13)</x:f>
      </x:c>
      <x:c r="J23" s="58" t="str">
        <x:f>IF(COUNT(C23:I23)&lt;7,"",(C23*$D$5+D23*$D$6+E23*$D$7+F23*$D$8+G23*$D$9+H23*$D$10+I23*$D$11)/100)</x:f>
      </x:c>
      <x:c r="K23" s="1" t="str">
        <x:f>IF(J23="","データ不足",IF('入力'!K13&lt;&gt;"適合","現地対応",IF(J23&gt;=$B$11,"継続",IF(AND(J23&lt;50,I23&gt;=70),"終了","改善"))))</x:f>
        <x:v>データ不足</x:v>
      </x:c>
      <x:c r="L23" s="26" t="str">
        <x:f>IF(J23="","未完備","完備")</x:f>
        <x:v>未完備</x:v>
      </x:c>
      <x:c r="M23" s="1"/>
      <x:c r="N23" s="1"/>
      <x:c r="O23" s="1"/>
      <x:c r="P23" s="1"/>
      <x:c r="Q23" s="1"/>
    </x:row>
    <x:row r="24">
      <x:c r="A24" s="25" t="n">
        <x:f>'入力'!A14</x:f>
        <x:v>0</x:v>
      </x:c>
      <x:c r="B24" s="1" t="n">
        <x:f>'入力'!B14</x:f>
        <x:v>0</x:v>
      </x:c>
      <x:c r="C24" s="58" t="str">
        <x:f>IF(OR('入力'!D14="",'入力'!M14&lt;&gt;"はい"),"",MIN(100,'入力'!D14/$B$5*100))</x:f>
      </x:c>
      <x:c r="D24" s="58" t="str">
        <x:f>IF(OR('入力'!E14="",'入力'!F14="",'入力'!F14=0,'入力'!M14&lt;&gt;"はい"),"",MAX(0,MIN(100,(('入力'!F14-'入力'!E14)/'入力'!F14)/$B$6*100)))</x:f>
      </x:c>
      <x:c r="E24" s="58" t="str">
        <x:f>IF(OR('入力'!G14="",'入力'!H14="",'入力'!H14=0,'入力'!M14&lt;&gt;"はい"),"",MAX(0,100-('入力'!G14/'入力'!H14)/$B$7*100))</x:f>
      </x:c>
      <x:c r="F24" s="58" t="str">
        <x:f>IF(OR('入力'!I14="",'入力'!M14&lt;&gt;"はい"),"",IF('入力'!I14&lt;=$B$8,100,IF('入力'!I14&gt;=$B$9,0,($B$9-'入力'!I14)/($B$9-$B$8)*100)))</x:f>
      </x:c>
      <x:c r="G24" s="58" t="str">
        <x:f>IF(OR('入力'!J14="",'入力'!M14&lt;&gt;"はい"),"",MIN(100,'入力'!J14/$B$10*100))</x:f>
      </x:c>
      <x:c r="H24" s="58" t="str">
        <x:f>IF(OR('入力'!K14="",'入力'!M14&lt;&gt;"はい"),"",IF('入力'!K14="適合",100,IF('入力'!K14="要確認",50,0)))</x:f>
      </x:c>
      <x:c r="I24" s="58" t="str">
        <x:f>IF(OR('入力'!L14="",'入力'!M14&lt;&gt;"はい"),"",'入力'!L14)</x:f>
      </x:c>
      <x:c r="J24" s="58" t="str">
        <x:f>IF(COUNT(C24:I24)&lt;7,"",(C24*$D$5+D24*$D$6+E24*$D$7+F24*$D$8+G24*$D$9+H24*$D$10+I24*$D$11)/100)</x:f>
      </x:c>
      <x:c r="K24" s="1" t="str">
        <x:f>IF(J24="","データ不足",IF('入力'!K14&lt;&gt;"適合","現地対応",IF(J24&gt;=$B$11,"継続",IF(AND(J24&lt;50,I24&gt;=70),"終了","改善"))))</x:f>
        <x:v>データ不足</x:v>
      </x:c>
      <x:c r="L24" s="26" t="str">
        <x:f>IF(J24="","未完備","完備")</x:f>
        <x:v>未完備</x:v>
      </x:c>
      <x:c r="M24" s="1"/>
      <x:c r="N24" s="1"/>
      <x:c r="O24" s="1"/>
      <x:c r="P24" s="1"/>
      <x:c r="Q24" s="1"/>
    </x:row>
    <x:row r="25">
      <x:c r="A25" s="25" t="n">
        <x:f>'入力'!A15</x:f>
        <x:v>0</x:v>
      </x:c>
      <x:c r="B25" s="1" t="n">
        <x:f>'入力'!B15</x:f>
        <x:v>0</x:v>
      </x:c>
      <x:c r="C25" s="58" t="str">
        <x:f>IF(OR('入力'!D15="",'入力'!M15&lt;&gt;"はい"),"",MIN(100,'入力'!D15/$B$5*100))</x:f>
      </x:c>
      <x:c r="D25" s="58" t="str">
        <x:f>IF(OR('入力'!E15="",'入力'!F15="",'入力'!F15=0,'入力'!M15&lt;&gt;"はい"),"",MAX(0,MIN(100,(('入力'!F15-'入力'!E15)/'入力'!F15)/$B$6*100)))</x:f>
      </x:c>
      <x:c r="E25" s="58" t="str">
        <x:f>IF(OR('入力'!G15="",'入力'!H15="",'入力'!H15=0,'入力'!M15&lt;&gt;"はい"),"",MAX(0,100-('入力'!G15/'入力'!H15)/$B$7*100))</x:f>
      </x:c>
      <x:c r="F25" s="58" t="str">
        <x:f>IF(OR('入力'!I15="",'入力'!M15&lt;&gt;"はい"),"",IF('入力'!I15&lt;=$B$8,100,IF('入力'!I15&gt;=$B$9,0,($B$9-'入力'!I15)/($B$9-$B$8)*100)))</x:f>
      </x:c>
      <x:c r="G25" s="58" t="str">
        <x:f>IF(OR('入力'!J15="",'入力'!M15&lt;&gt;"はい"),"",MIN(100,'入力'!J15/$B$10*100))</x:f>
      </x:c>
      <x:c r="H25" s="58" t="str">
        <x:f>IF(OR('入力'!K15="",'入力'!M15&lt;&gt;"はい"),"",IF('入力'!K15="適合",100,IF('入力'!K15="要確認",50,0)))</x:f>
      </x:c>
      <x:c r="I25" s="58" t="str">
        <x:f>IF(OR('入力'!L15="",'入力'!M15&lt;&gt;"はい"),"",'入力'!L15)</x:f>
      </x:c>
      <x:c r="J25" s="58" t="str">
        <x:f>IF(COUNT(C25:I25)&lt;7,"",(C25*$D$5+D25*$D$6+E25*$D$7+F25*$D$8+G25*$D$9+H25*$D$10+I25*$D$11)/100)</x:f>
      </x:c>
      <x:c r="K25" s="1" t="str">
        <x:f>IF(J25="","データ不足",IF('入力'!K15&lt;&gt;"適合","現地対応",IF(J25&gt;=$B$11,"継続",IF(AND(J25&lt;50,I25&gt;=70),"終了","改善"))))</x:f>
        <x:v>データ不足</x:v>
      </x:c>
      <x:c r="L25" s="26" t="str">
        <x:f>IF(J25="","未完備","完備")</x:f>
        <x:v>未完備</x:v>
      </x:c>
      <x:c r="M25" s="1"/>
      <x:c r="N25" s="1"/>
      <x:c r="O25" s="1"/>
      <x:c r="P25" s="1"/>
      <x:c r="Q25" s="1"/>
    </x:row>
    <x:row r="26">
      <x:c r="A26" s="25" t="n">
        <x:f>'入力'!A16</x:f>
        <x:v>0</x:v>
      </x:c>
      <x:c r="B26" s="1" t="n">
        <x:f>'入力'!B16</x:f>
        <x:v>0</x:v>
      </x:c>
      <x:c r="C26" s="58" t="str">
        <x:f>IF(OR('入力'!D16="",'入力'!M16&lt;&gt;"はい"),"",MIN(100,'入力'!D16/$B$5*100))</x:f>
      </x:c>
      <x:c r="D26" s="58" t="str">
        <x:f>IF(OR('入力'!E16="",'入力'!F16="",'入力'!F16=0,'入力'!M16&lt;&gt;"はい"),"",MAX(0,MIN(100,(('入力'!F16-'入力'!E16)/'入力'!F16)/$B$6*100)))</x:f>
      </x:c>
      <x:c r="E26" s="58" t="str">
        <x:f>IF(OR('入力'!G16="",'入力'!H16="",'入力'!H16=0,'入力'!M16&lt;&gt;"はい"),"",MAX(0,100-('入力'!G16/'入力'!H16)/$B$7*100))</x:f>
      </x:c>
      <x:c r="F26" s="58" t="str">
        <x:f>IF(OR('入力'!I16="",'入力'!M16&lt;&gt;"はい"),"",IF('入力'!I16&lt;=$B$8,100,IF('入力'!I16&gt;=$B$9,0,($B$9-'入力'!I16)/($B$9-$B$8)*100)))</x:f>
      </x:c>
      <x:c r="G26" s="58" t="str">
        <x:f>IF(OR('入力'!J16="",'入力'!M16&lt;&gt;"はい"),"",MIN(100,'入力'!J16/$B$10*100))</x:f>
      </x:c>
      <x:c r="H26" s="58" t="str">
        <x:f>IF(OR('入力'!K16="",'入力'!M16&lt;&gt;"はい"),"",IF('入力'!K16="適合",100,IF('入力'!K16="要確認",50,0)))</x:f>
      </x:c>
      <x:c r="I26" s="58" t="str">
        <x:f>IF(OR('入力'!L16="",'入力'!M16&lt;&gt;"はい"),"",'入力'!L16)</x:f>
      </x:c>
      <x:c r="J26" s="58" t="str">
        <x:f>IF(COUNT(C26:I26)&lt;7,"",(C26*$D$5+D26*$D$6+E26*$D$7+F26*$D$8+G26*$D$9+H26*$D$10+I26*$D$11)/100)</x:f>
      </x:c>
      <x:c r="K26" s="1" t="str">
        <x:f>IF(J26="","データ不足",IF('入力'!K16&lt;&gt;"適合","現地対応",IF(J26&gt;=$B$11,"継続",IF(AND(J26&lt;50,I26&gt;=70),"終了","改善"))))</x:f>
        <x:v>データ不足</x:v>
      </x:c>
      <x:c r="L26" s="26" t="str">
        <x:f>IF(J26="","未完備","完備")</x:f>
        <x:v>未完備</x:v>
      </x:c>
      <x:c r="M26" s="1"/>
      <x:c r="N26" s="1"/>
      <x:c r="O26" s="1"/>
      <x:c r="P26" s="1"/>
      <x:c r="Q26" s="1"/>
    </x:row>
    <x:row r="27">
      <x:c r="A27" s="25" t="n">
        <x:f>'入力'!A17</x:f>
        <x:v>0</x:v>
      </x:c>
      <x:c r="B27" s="1" t="n">
        <x:f>'入力'!B17</x:f>
        <x:v>0</x:v>
      </x:c>
      <x:c r="C27" s="58" t="str">
        <x:f>IF(OR('入力'!D17="",'入力'!M17&lt;&gt;"はい"),"",MIN(100,'入力'!D17/$B$5*100))</x:f>
      </x:c>
      <x:c r="D27" s="58" t="str">
        <x:f>IF(OR('入力'!E17="",'入力'!F17="",'入力'!F17=0,'入力'!M17&lt;&gt;"はい"),"",MAX(0,MIN(100,(('入力'!F17-'入力'!E17)/'入力'!F17)/$B$6*100)))</x:f>
      </x:c>
      <x:c r="E27" s="58" t="str">
        <x:f>IF(OR('入力'!G17="",'入力'!H17="",'入力'!H17=0,'入力'!M17&lt;&gt;"はい"),"",MAX(0,100-('入力'!G17/'入力'!H17)/$B$7*100))</x:f>
      </x:c>
      <x:c r="F27" s="58" t="str">
        <x:f>IF(OR('入力'!I17="",'入力'!M17&lt;&gt;"はい"),"",IF('入力'!I17&lt;=$B$8,100,IF('入力'!I17&gt;=$B$9,0,($B$9-'入力'!I17)/($B$9-$B$8)*100)))</x:f>
      </x:c>
      <x:c r="G27" s="58" t="str">
        <x:f>IF(OR('入力'!J17="",'入力'!M17&lt;&gt;"はい"),"",MIN(100,'入力'!J17/$B$10*100))</x:f>
      </x:c>
      <x:c r="H27" s="58" t="str">
        <x:f>IF(OR('入力'!K17="",'入力'!M17&lt;&gt;"はい"),"",IF('入力'!K17="適合",100,IF('入力'!K17="要確認",50,0)))</x:f>
      </x:c>
      <x:c r="I27" s="58" t="str">
        <x:f>IF(OR('入力'!L17="",'入力'!M17&lt;&gt;"はい"),"",'入力'!L17)</x:f>
      </x:c>
      <x:c r="J27" s="58" t="str">
        <x:f>IF(COUNT(C27:I27)&lt;7,"",(C27*$D$5+D27*$D$6+E27*$D$7+F27*$D$8+G27*$D$9+H27*$D$10+I27*$D$11)/100)</x:f>
      </x:c>
      <x:c r="K27" s="1" t="str">
        <x:f>IF(J27="","データ不足",IF('入力'!K17&lt;&gt;"適合","現地対応",IF(J27&gt;=$B$11,"継続",IF(AND(J27&lt;50,I27&gt;=70),"終了","改善"))))</x:f>
        <x:v>データ不足</x:v>
      </x:c>
      <x:c r="L27" s="26" t="str">
        <x:f>IF(J27="","未完備","完備")</x:f>
        <x:v>未完備</x:v>
      </x:c>
      <x:c r="M27" s="1"/>
      <x:c r="N27" s="1"/>
      <x:c r="O27" s="1"/>
      <x:c r="P27" s="1"/>
      <x:c r="Q27" s="1"/>
    </x:row>
    <x:row r="28">
      <x:c r="A28" s="25" t="n">
        <x:f>'入力'!A18</x:f>
        <x:v>0</x:v>
      </x:c>
      <x:c r="B28" s="1" t="n">
        <x:f>'入力'!B18</x:f>
        <x:v>0</x:v>
      </x:c>
      <x:c r="C28" s="58" t="str">
        <x:f>IF(OR('入力'!D18="",'入力'!M18&lt;&gt;"はい"),"",MIN(100,'入力'!D18/$B$5*100))</x:f>
      </x:c>
      <x:c r="D28" s="58" t="str">
        <x:f>IF(OR('入力'!E18="",'入力'!F18="",'入力'!F18=0,'入力'!M18&lt;&gt;"はい"),"",MAX(0,MIN(100,(('入力'!F18-'入力'!E18)/'入力'!F18)/$B$6*100)))</x:f>
      </x:c>
      <x:c r="E28" s="58" t="str">
        <x:f>IF(OR('入力'!G18="",'入力'!H18="",'入力'!H18=0,'入力'!M18&lt;&gt;"はい"),"",MAX(0,100-('入力'!G18/'入力'!H18)/$B$7*100))</x:f>
      </x:c>
      <x:c r="F28" s="58" t="str">
        <x:f>IF(OR('入力'!I18="",'入力'!M18&lt;&gt;"はい"),"",IF('入力'!I18&lt;=$B$8,100,IF('入力'!I18&gt;=$B$9,0,($B$9-'入力'!I18)/($B$9-$B$8)*100)))</x:f>
      </x:c>
      <x:c r="G28" s="58" t="str">
        <x:f>IF(OR('入力'!J18="",'入力'!M18&lt;&gt;"はい"),"",MIN(100,'入力'!J18/$B$10*100))</x:f>
      </x:c>
      <x:c r="H28" s="58" t="str">
        <x:f>IF(OR('入力'!K18="",'入力'!M18&lt;&gt;"はい"),"",IF('入力'!K18="適合",100,IF('入力'!K18="要確認",50,0)))</x:f>
      </x:c>
      <x:c r="I28" s="58" t="str">
        <x:f>IF(OR('入力'!L18="",'入力'!M18&lt;&gt;"はい"),"",'入力'!L18)</x:f>
      </x:c>
      <x:c r="J28" s="58" t="str">
        <x:f>IF(COUNT(C28:I28)&lt;7,"",(C28*$D$5+D28*$D$6+E28*$D$7+F28*$D$8+G28*$D$9+H28*$D$10+I28*$D$11)/100)</x:f>
      </x:c>
      <x:c r="K28" s="1" t="str">
        <x:f>IF(J28="","データ不足",IF('入力'!K18&lt;&gt;"適合","現地対応",IF(J28&gt;=$B$11,"継続",IF(AND(J28&lt;50,I28&gt;=70),"終了","改善"))))</x:f>
        <x:v>データ不足</x:v>
      </x:c>
      <x:c r="L28" s="26" t="str">
        <x:f>IF(J28="","未完備","完備")</x:f>
        <x:v>未完備</x:v>
      </x:c>
      <x:c r="M28" s="1"/>
      <x:c r="N28" s="1"/>
      <x:c r="O28" s="1"/>
      <x:c r="P28" s="1"/>
      <x:c r="Q28" s="1"/>
    </x:row>
    <x:row r="29">
      <x:c r="A29" s="25" t="n">
        <x:f>'入力'!A19</x:f>
        <x:v>0</x:v>
      </x:c>
      <x:c r="B29" s="1" t="n">
        <x:f>'入力'!B19</x:f>
        <x:v>0</x:v>
      </x:c>
      <x:c r="C29" s="58" t="str">
        <x:f>IF(OR('入力'!D19="",'入力'!M19&lt;&gt;"はい"),"",MIN(100,'入力'!D19/$B$5*100))</x:f>
      </x:c>
      <x:c r="D29" s="58" t="str">
        <x:f>IF(OR('入力'!E19="",'入力'!F19="",'入力'!F19=0,'入力'!M19&lt;&gt;"はい"),"",MAX(0,MIN(100,(('入力'!F19-'入力'!E19)/'入力'!F19)/$B$6*100)))</x:f>
      </x:c>
      <x:c r="E29" s="58" t="str">
        <x:f>IF(OR('入力'!G19="",'入力'!H19="",'入力'!H19=0,'入力'!M19&lt;&gt;"はい"),"",MAX(0,100-('入力'!G19/'入力'!H19)/$B$7*100))</x:f>
      </x:c>
      <x:c r="F29" s="58" t="str">
        <x:f>IF(OR('入力'!I19="",'入力'!M19&lt;&gt;"はい"),"",IF('入力'!I19&lt;=$B$8,100,IF('入力'!I19&gt;=$B$9,0,($B$9-'入力'!I19)/($B$9-$B$8)*100)))</x:f>
      </x:c>
      <x:c r="G29" s="58" t="str">
        <x:f>IF(OR('入力'!J19="",'入力'!M19&lt;&gt;"はい"),"",MIN(100,'入力'!J19/$B$10*100))</x:f>
      </x:c>
      <x:c r="H29" s="58" t="str">
        <x:f>IF(OR('入力'!K19="",'入力'!M19&lt;&gt;"はい"),"",IF('入力'!K19="適合",100,IF('入力'!K19="要確認",50,0)))</x:f>
      </x:c>
      <x:c r="I29" s="58" t="str">
        <x:f>IF(OR('入力'!L19="",'入力'!M19&lt;&gt;"はい"),"",'入力'!L19)</x:f>
      </x:c>
      <x:c r="J29" s="58" t="str">
        <x:f>IF(COUNT(C29:I29)&lt;7,"",(C29*$D$5+D29*$D$6+E29*$D$7+F29*$D$8+G29*$D$9+H29*$D$10+I29*$D$11)/100)</x:f>
      </x:c>
      <x:c r="K29" s="1" t="str">
        <x:f>IF(J29="","データ不足",IF('入力'!K19&lt;&gt;"適合","現地対応",IF(J29&gt;=$B$11,"継続",IF(AND(J29&lt;50,I29&gt;=70),"終了","改善"))))</x:f>
        <x:v>データ不足</x:v>
      </x:c>
      <x:c r="L29" s="26" t="str">
        <x:f>IF(J29="","未完備","完備")</x:f>
        <x:v>未完備</x:v>
      </x:c>
      <x:c r="M29" s="1"/>
      <x:c r="N29" s="1"/>
      <x:c r="O29" s="1"/>
      <x:c r="P29" s="1"/>
      <x:c r="Q29" s="1"/>
    </x:row>
    <x:row r="30">
      <x:c r="A30" s="25" t="n">
        <x:f>'入力'!A20</x:f>
        <x:v>0</x:v>
      </x:c>
      <x:c r="B30" s="1" t="n">
        <x:f>'入力'!B20</x:f>
        <x:v>0</x:v>
      </x:c>
      <x:c r="C30" s="58" t="str">
        <x:f>IF(OR('入力'!D20="",'入力'!M20&lt;&gt;"はい"),"",MIN(100,'入力'!D20/$B$5*100))</x:f>
      </x:c>
      <x:c r="D30" s="58" t="str">
        <x:f>IF(OR('入力'!E20="",'入力'!F20="",'入力'!F20=0,'入力'!M20&lt;&gt;"はい"),"",MAX(0,MIN(100,(('入力'!F20-'入力'!E20)/'入力'!F20)/$B$6*100)))</x:f>
      </x:c>
      <x:c r="E30" s="58" t="str">
        <x:f>IF(OR('入力'!G20="",'入力'!H20="",'入力'!H20=0,'入力'!M20&lt;&gt;"はい"),"",MAX(0,100-('入力'!G20/'入力'!H20)/$B$7*100))</x:f>
      </x:c>
      <x:c r="F30" s="58" t="str">
        <x:f>IF(OR('入力'!I20="",'入力'!M20&lt;&gt;"はい"),"",IF('入力'!I20&lt;=$B$8,100,IF('入力'!I20&gt;=$B$9,0,($B$9-'入力'!I20)/($B$9-$B$8)*100)))</x:f>
      </x:c>
      <x:c r="G30" s="58" t="str">
        <x:f>IF(OR('入力'!J20="",'入力'!M20&lt;&gt;"はい"),"",MIN(100,'入力'!J20/$B$10*100))</x:f>
      </x:c>
      <x:c r="H30" s="58" t="str">
        <x:f>IF(OR('入力'!K20="",'入力'!M20&lt;&gt;"はい"),"",IF('入力'!K20="適合",100,IF('入力'!K20="要確認",50,0)))</x:f>
      </x:c>
      <x:c r="I30" s="58" t="str">
        <x:f>IF(OR('入力'!L20="",'入力'!M20&lt;&gt;"はい"),"",'入力'!L20)</x:f>
      </x:c>
      <x:c r="J30" s="58" t="str">
        <x:f>IF(COUNT(C30:I30)&lt;7,"",(C30*$D$5+D30*$D$6+E30*$D$7+F30*$D$8+G30*$D$9+H30*$D$10+I30*$D$11)/100)</x:f>
      </x:c>
      <x:c r="K30" s="1" t="str">
        <x:f>IF(J30="","データ不足",IF('入力'!K20&lt;&gt;"適合","現地対応",IF(J30&gt;=$B$11,"継続",IF(AND(J30&lt;50,I30&gt;=70),"終了","改善"))))</x:f>
        <x:v>データ不足</x:v>
      </x:c>
      <x:c r="L30" s="26" t="str">
        <x:f>IF(J30="","未完備","完備")</x:f>
        <x:v>未完備</x:v>
      </x:c>
      <x:c r="M30" s="1"/>
      <x:c r="N30" s="1"/>
      <x:c r="O30" s="1"/>
      <x:c r="P30" s="1"/>
      <x:c r="Q30" s="1"/>
    </x:row>
    <x:row r="31">
      <x:c r="A31" s="25" t="n">
        <x:f>'入力'!A21</x:f>
        <x:v>0</x:v>
      </x:c>
      <x:c r="B31" s="1" t="n">
        <x:f>'入力'!B21</x:f>
        <x:v>0</x:v>
      </x:c>
      <x:c r="C31" s="58" t="str">
        <x:f>IF(OR('入力'!D21="",'入力'!M21&lt;&gt;"はい"),"",MIN(100,'入力'!D21/$B$5*100))</x:f>
      </x:c>
      <x:c r="D31" s="58" t="str">
        <x:f>IF(OR('入力'!E21="",'入力'!F21="",'入力'!F21=0,'入力'!M21&lt;&gt;"はい"),"",MAX(0,MIN(100,(('入力'!F21-'入力'!E21)/'入力'!F21)/$B$6*100)))</x:f>
      </x:c>
      <x:c r="E31" s="58" t="str">
        <x:f>IF(OR('入力'!G21="",'入力'!H21="",'入力'!H21=0,'入力'!M21&lt;&gt;"はい"),"",MAX(0,100-('入力'!G21/'入力'!H21)/$B$7*100))</x:f>
      </x:c>
      <x:c r="F31" s="58" t="str">
        <x:f>IF(OR('入力'!I21="",'入力'!M21&lt;&gt;"はい"),"",IF('入力'!I21&lt;=$B$8,100,IF('入力'!I21&gt;=$B$9,0,($B$9-'入力'!I21)/($B$9-$B$8)*100)))</x:f>
      </x:c>
      <x:c r="G31" s="58" t="str">
        <x:f>IF(OR('入力'!J21="",'入力'!M21&lt;&gt;"はい"),"",MIN(100,'入力'!J21/$B$10*100))</x:f>
      </x:c>
      <x:c r="H31" s="58" t="str">
        <x:f>IF(OR('入力'!K21="",'入力'!M21&lt;&gt;"はい"),"",IF('入力'!K21="適合",100,IF('入力'!K21="要確認",50,0)))</x:f>
      </x:c>
      <x:c r="I31" s="58" t="str">
        <x:f>IF(OR('入力'!L21="",'入力'!M21&lt;&gt;"はい"),"",'入力'!L21)</x:f>
      </x:c>
      <x:c r="J31" s="58" t="str">
        <x:f>IF(COUNT(C31:I31)&lt;7,"",(C31*$D$5+D31*$D$6+E31*$D$7+F31*$D$8+G31*$D$9+H31*$D$10+I31*$D$11)/100)</x:f>
      </x:c>
      <x:c r="K31" s="1" t="str">
        <x:f>IF(J31="","データ不足",IF('入力'!K21&lt;&gt;"適合","現地対応",IF(J31&gt;=$B$11,"継続",IF(AND(J31&lt;50,I31&gt;=70),"終了","改善"))))</x:f>
        <x:v>データ不足</x:v>
      </x:c>
      <x:c r="L31" s="26" t="str">
        <x:f>IF(J31="","未完備","完備")</x:f>
        <x:v>未完備</x:v>
      </x:c>
      <x:c r="M31" s="1"/>
      <x:c r="N31" s="1"/>
      <x:c r="O31" s="1"/>
      <x:c r="P31" s="1"/>
      <x:c r="Q31" s="1"/>
    </x:row>
    <x:row r="32">
      <x:c r="A32" s="25" t="n">
        <x:f>'入力'!A22</x:f>
        <x:v>0</x:v>
      </x:c>
      <x:c r="B32" s="1" t="n">
        <x:f>'入力'!B22</x:f>
        <x:v>0</x:v>
      </x:c>
      <x:c r="C32" s="58" t="str">
        <x:f>IF(OR('入力'!D22="",'入力'!M22&lt;&gt;"はい"),"",MIN(100,'入力'!D22/$B$5*100))</x:f>
      </x:c>
      <x:c r="D32" s="58" t="str">
        <x:f>IF(OR('入力'!E22="",'入力'!F22="",'入力'!F22=0,'入力'!M22&lt;&gt;"はい"),"",MAX(0,MIN(100,(('入力'!F22-'入力'!E22)/'入力'!F22)/$B$6*100)))</x:f>
      </x:c>
      <x:c r="E32" s="58" t="str">
        <x:f>IF(OR('入力'!G22="",'入力'!H22="",'入力'!H22=0,'入力'!M22&lt;&gt;"はい"),"",MAX(0,100-('入力'!G22/'入力'!H22)/$B$7*100))</x:f>
      </x:c>
      <x:c r="F32" s="58" t="str">
        <x:f>IF(OR('入力'!I22="",'入力'!M22&lt;&gt;"はい"),"",IF('入力'!I22&lt;=$B$8,100,IF('入力'!I22&gt;=$B$9,0,($B$9-'入力'!I22)/($B$9-$B$8)*100)))</x:f>
      </x:c>
      <x:c r="G32" s="58" t="str">
        <x:f>IF(OR('入力'!J22="",'入力'!M22&lt;&gt;"はい"),"",MIN(100,'入力'!J22/$B$10*100))</x:f>
      </x:c>
      <x:c r="H32" s="58" t="str">
        <x:f>IF(OR('入力'!K22="",'入力'!M22&lt;&gt;"はい"),"",IF('入力'!K22="適合",100,IF('入力'!K22="要確認",50,0)))</x:f>
      </x:c>
      <x:c r="I32" s="58" t="str">
        <x:f>IF(OR('入力'!L22="",'入力'!M22&lt;&gt;"はい"),"",'入力'!L22)</x:f>
      </x:c>
      <x:c r="J32" s="58" t="str">
        <x:f>IF(COUNT(C32:I32)&lt;7,"",(C32*$D$5+D32*$D$6+E32*$D$7+F32*$D$8+G32*$D$9+H32*$D$10+I32*$D$11)/100)</x:f>
      </x:c>
      <x:c r="K32" s="1" t="str">
        <x:f>IF(J32="","データ不足",IF('入力'!K22&lt;&gt;"適合","現地対応",IF(J32&gt;=$B$11,"継続",IF(AND(J32&lt;50,I32&gt;=70),"終了","改善"))))</x:f>
        <x:v>データ不足</x:v>
      </x:c>
      <x:c r="L32" s="26" t="str">
        <x:f>IF(J32="","未完備","完備")</x:f>
        <x:v>未完備</x:v>
      </x:c>
      <x:c r="M32" s="1"/>
      <x:c r="N32" s="1"/>
      <x:c r="O32" s="1"/>
      <x:c r="P32" s="1"/>
      <x:c r="Q32" s="1"/>
    </x:row>
    <x:row r="33">
      <x:c r="A33" s="25" t="n">
        <x:f>'入力'!A23</x:f>
        <x:v>0</x:v>
      </x:c>
      <x:c r="B33" s="1" t="n">
        <x:f>'入力'!B23</x:f>
        <x:v>0</x:v>
      </x:c>
      <x:c r="C33" s="58" t="str">
        <x:f>IF(OR('入力'!D23="",'入力'!M23&lt;&gt;"はい"),"",MIN(100,'入力'!D23/$B$5*100))</x:f>
      </x:c>
      <x:c r="D33" s="58" t="str">
        <x:f>IF(OR('入力'!E23="",'入力'!F23="",'入力'!F23=0,'入力'!M23&lt;&gt;"はい"),"",MAX(0,MIN(100,(('入力'!F23-'入力'!E23)/'入力'!F23)/$B$6*100)))</x:f>
      </x:c>
      <x:c r="E33" s="58" t="str">
        <x:f>IF(OR('入力'!G23="",'入力'!H23="",'入力'!H23=0,'入力'!M23&lt;&gt;"はい"),"",MAX(0,100-('入力'!G23/'入力'!H23)/$B$7*100))</x:f>
      </x:c>
      <x:c r="F33" s="58" t="str">
        <x:f>IF(OR('入力'!I23="",'入力'!M23&lt;&gt;"はい"),"",IF('入力'!I23&lt;=$B$8,100,IF('入力'!I23&gt;=$B$9,0,($B$9-'入力'!I23)/($B$9-$B$8)*100)))</x:f>
      </x:c>
      <x:c r="G33" s="58" t="str">
        <x:f>IF(OR('入力'!J23="",'入力'!M23&lt;&gt;"はい"),"",MIN(100,'入力'!J23/$B$10*100))</x:f>
      </x:c>
      <x:c r="H33" s="58" t="str">
        <x:f>IF(OR('入力'!K23="",'入力'!M23&lt;&gt;"はい"),"",IF('入力'!K23="適合",100,IF('入力'!K23="要確認",50,0)))</x:f>
      </x:c>
      <x:c r="I33" s="58" t="str">
        <x:f>IF(OR('入力'!L23="",'入力'!M23&lt;&gt;"はい"),"",'入力'!L23)</x:f>
      </x:c>
      <x:c r="J33" s="58" t="str">
        <x:f>IF(COUNT(C33:I33)&lt;7,"",(C33*$D$5+D33*$D$6+E33*$D$7+F33*$D$8+G33*$D$9+H33*$D$10+I33*$D$11)/100)</x:f>
      </x:c>
      <x:c r="K33" s="1" t="str">
        <x:f>IF(J33="","データ不足",IF('入力'!K23&lt;&gt;"適合","現地対応",IF(J33&gt;=$B$11,"継続",IF(AND(J33&lt;50,I33&gt;=70),"終了","改善"))))</x:f>
        <x:v>データ不足</x:v>
      </x:c>
      <x:c r="L33" s="26" t="str">
        <x:f>IF(J33="","未完備","完備")</x:f>
        <x:v>未完備</x:v>
      </x:c>
      <x:c r="M33" s="1"/>
      <x:c r="N33" s="1"/>
      <x:c r="O33" s="1"/>
      <x:c r="P33" s="1"/>
      <x:c r="Q33" s="1"/>
    </x:row>
    <x:row r="34">
      <x:c r="A34" s="25" t="n">
        <x:f>'入力'!A24</x:f>
        <x:v>0</x:v>
      </x:c>
      <x:c r="B34" s="1" t="n">
        <x:f>'入力'!B24</x:f>
        <x:v>0</x:v>
      </x:c>
      <x:c r="C34" s="58" t="str">
        <x:f>IF(OR('入力'!D24="",'入力'!M24&lt;&gt;"はい"),"",MIN(100,'入力'!D24/$B$5*100))</x:f>
      </x:c>
      <x:c r="D34" s="58" t="str">
        <x:f>IF(OR('入力'!E24="",'入力'!F24="",'入力'!F24=0,'入力'!M24&lt;&gt;"はい"),"",MAX(0,MIN(100,(('入力'!F24-'入力'!E24)/'入力'!F24)/$B$6*100)))</x:f>
      </x:c>
      <x:c r="E34" s="58" t="str">
        <x:f>IF(OR('入力'!G24="",'入力'!H24="",'入力'!H24=0,'入力'!M24&lt;&gt;"はい"),"",MAX(0,100-('入力'!G24/'入力'!H24)/$B$7*100))</x:f>
      </x:c>
      <x:c r="F34" s="58" t="str">
        <x:f>IF(OR('入力'!I24="",'入力'!M24&lt;&gt;"はい"),"",IF('入力'!I24&lt;=$B$8,100,IF('入力'!I24&gt;=$B$9,0,($B$9-'入力'!I24)/($B$9-$B$8)*100)))</x:f>
      </x:c>
      <x:c r="G34" s="58" t="str">
        <x:f>IF(OR('入力'!J24="",'入力'!M24&lt;&gt;"はい"),"",MIN(100,'入力'!J24/$B$10*100))</x:f>
      </x:c>
      <x:c r="H34" s="58" t="str">
        <x:f>IF(OR('入力'!K24="",'入力'!M24&lt;&gt;"はい"),"",IF('入力'!K24="適合",100,IF('入力'!K24="要確認",50,0)))</x:f>
      </x:c>
      <x:c r="I34" s="58" t="str">
        <x:f>IF(OR('入力'!L24="",'入力'!M24&lt;&gt;"はい"),"",'入力'!L24)</x:f>
      </x:c>
      <x:c r="J34" s="58" t="str">
        <x:f>IF(COUNT(C34:I34)&lt;7,"",(C34*$D$5+D34*$D$6+E34*$D$7+F34*$D$8+G34*$D$9+H34*$D$10+I34*$D$11)/100)</x:f>
      </x:c>
      <x:c r="K34" s="1" t="str">
        <x:f>IF(J34="","データ不足",IF('入力'!K24&lt;&gt;"適合","現地対応",IF(J34&gt;=$B$11,"継続",IF(AND(J34&lt;50,I34&gt;=70),"終了","改善"))))</x:f>
        <x:v>データ不足</x:v>
      </x:c>
      <x:c r="L34" s="26" t="str">
        <x:f>IF(J34="","未完備","完備")</x:f>
        <x:v>未完備</x:v>
      </x:c>
      <x:c r="M34" s="1"/>
      <x:c r="N34" s="1"/>
      <x:c r="O34" s="1"/>
      <x:c r="P34" s="1"/>
      <x:c r="Q34" s="1"/>
    </x:row>
    <x:row r="35">
      <x:c r="A35" s="25" t="n">
        <x:f>'入力'!A25</x:f>
        <x:v>0</x:v>
      </x:c>
      <x:c r="B35" s="1" t="n">
        <x:f>'入力'!B25</x:f>
        <x:v>0</x:v>
      </x:c>
      <x:c r="C35" s="58" t="str">
        <x:f>IF(OR('入力'!D25="",'入力'!M25&lt;&gt;"はい"),"",MIN(100,'入力'!D25/$B$5*100))</x:f>
      </x:c>
      <x:c r="D35" s="58" t="str">
        <x:f>IF(OR('入力'!E25="",'入力'!F25="",'入力'!F25=0,'入力'!M25&lt;&gt;"はい"),"",MAX(0,MIN(100,(('入力'!F25-'入力'!E25)/'入力'!F25)/$B$6*100)))</x:f>
      </x:c>
      <x:c r="E35" s="58" t="str">
        <x:f>IF(OR('入力'!G25="",'入力'!H25="",'入力'!H25=0,'入力'!M25&lt;&gt;"はい"),"",MAX(0,100-('入力'!G25/'入力'!H25)/$B$7*100))</x:f>
      </x:c>
      <x:c r="F35" s="58" t="str">
        <x:f>IF(OR('入力'!I25="",'入力'!M25&lt;&gt;"はい"),"",IF('入力'!I25&lt;=$B$8,100,IF('入力'!I25&gt;=$B$9,0,($B$9-'入力'!I25)/($B$9-$B$8)*100)))</x:f>
      </x:c>
      <x:c r="G35" s="58" t="str">
        <x:f>IF(OR('入力'!J25="",'入力'!M25&lt;&gt;"はい"),"",MIN(100,'入力'!J25/$B$10*100))</x:f>
      </x:c>
      <x:c r="H35" s="58" t="str">
        <x:f>IF(OR('入力'!K25="",'入力'!M25&lt;&gt;"はい"),"",IF('入力'!K25="適合",100,IF('入力'!K25="要確認",50,0)))</x:f>
      </x:c>
      <x:c r="I35" s="58" t="str">
        <x:f>IF(OR('入力'!L25="",'入力'!M25&lt;&gt;"はい"),"",'入力'!L25)</x:f>
      </x:c>
      <x:c r="J35" s="58" t="str">
        <x:f>IF(COUNT(C35:I35)&lt;7,"",(C35*$D$5+D35*$D$6+E35*$D$7+F35*$D$8+G35*$D$9+H35*$D$10+I35*$D$11)/100)</x:f>
      </x:c>
      <x:c r="K35" s="1" t="str">
        <x:f>IF(J35="","データ不足",IF('入力'!K25&lt;&gt;"適合","現地対応",IF(J35&gt;=$B$11,"継続",IF(AND(J35&lt;50,I35&gt;=70),"終了","改善"))))</x:f>
        <x:v>データ不足</x:v>
      </x:c>
      <x:c r="L35" s="26" t="str">
        <x:f>IF(J35="","未完備","完備")</x:f>
        <x:v>未完備</x:v>
      </x:c>
      <x:c r="M35" s="1"/>
      <x:c r="N35" s="1"/>
      <x:c r="O35" s="1"/>
      <x:c r="P35" s="1"/>
      <x:c r="Q35" s="1"/>
    </x:row>
    <x:row r="36">
      <x:c r="A36" s="25" t="n">
        <x:f>'入力'!A26</x:f>
        <x:v>0</x:v>
      </x:c>
      <x:c r="B36" s="1" t="n">
        <x:f>'入力'!B26</x:f>
        <x:v>0</x:v>
      </x:c>
      <x:c r="C36" s="58" t="str">
        <x:f>IF(OR('入力'!D26="",'入力'!M26&lt;&gt;"はい"),"",MIN(100,'入力'!D26/$B$5*100))</x:f>
      </x:c>
      <x:c r="D36" s="58" t="str">
        <x:f>IF(OR('入力'!E26="",'入力'!F26="",'入力'!F26=0,'入力'!M26&lt;&gt;"はい"),"",MAX(0,MIN(100,(('入力'!F26-'入力'!E26)/'入力'!F26)/$B$6*100)))</x:f>
      </x:c>
      <x:c r="E36" s="58" t="str">
        <x:f>IF(OR('入力'!G26="",'入力'!H26="",'入力'!H26=0,'入力'!M26&lt;&gt;"はい"),"",MAX(0,100-('入力'!G26/'入力'!H26)/$B$7*100))</x:f>
      </x:c>
      <x:c r="F36" s="58" t="str">
        <x:f>IF(OR('入力'!I26="",'入力'!M26&lt;&gt;"はい"),"",IF('入力'!I26&lt;=$B$8,100,IF('入力'!I26&gt;=$B$9,0,($B$9-'入力'!I26)/($B$9-$B$8)*100)))</x:f>
      </x:c>
      <x:c r="G36" s="58" t="str">
        <x:f>IF(OR('入力'!J26="",'入力'!M26&lt;&gt;"はい"),"",MIN(100,'入力'!J26/$B$10*100))</x:f>
      </x:c>
      <x:c r="H36" s="58" t="str">
        <x:f>IF(OR('入力'!K26="",'入力'!M26&lt;&gt;"はい"),"",IF('入力'!K26="適合",100,IF('入力'!K26="要確認",50,0)))</x:f>
      </x:c>
      <x:c r="I36" s="58" t="str">
        <x:f>IF(OR('入力'!L26="",'入力'!M26&lt;&gt;"はい"),"",'入力'!L26)</x:f>
      </x:c>
      <x:c r="J36" s="58" t="str">
        <x:f>IF(COUNT(C36:I36)&lt;7,"",(C36*$D$5+D36*$D$6+E36*$D$7+F36*$D$8+G36*$D$9+H36*$D$10+I36*$D$11)/100)</x:f>
      </x:c>
      <x:c r="K36" s="1" t="str">
        <x:f>IF(J36="","データ不足",IF('入力'!K26&lt;&gt;"適合","現地対応",IF(J36&gt;=$B$11,"継続",IF(AND(J36&lt;50,I36&gt;=70),"終了","改善"))))</x:f>
        <x:v>データ不足</x:v>
      </x:c>
      <x:c r="L36" s="26" t="str">
        <x:f>IF(J36="","未完備","完備")</x:f>
        <x:v>未完備</x:v>
      </x:c>
      <x:c r="M36" s="1"/>
      <x:c r="N36" s="1"/>
      <x:c r="O36" s="1"/>
      <x:c r="P36" s="1"/>
      <x:c r="Q36" s="1"/>
    </x:row>
    <x:row r="37">
      <x:c r="A37" s="25" t="n">
        <x:f>'入力'!A27</x:f>
        <x:v>0</x:v>
      </x:c>
      <x:c r="B37" s="1" t="n">
        <x:f>'入力'!B27</x:f>
        <x:v>0</x:v>
      </x:c>
      <x:c r="C37" s="58" t="str">
        <x:f>IF(OR('入力'!D27="",'入力'!M27&lt;&gt;"はい"),"",MIN(100,'入力'!D27/$B$5*100))</x:f>
      </x:c>
      <x:c r="D37" s="58" t="str">
        <x:f>IF(OR('入力'!E27="",'入力'!F27="",'入力'!F27=0,'入力'!M27&lt;&gt;"はい"),"",MAX(0,MIN(100,(('入力'!F27-'入力'!E27)/'入力'!F27)/$B$6*100)))</x:f>
      </x:c>
      <x:c r="E37" s="58" t="str">
        <x:f>IF(OR('入力'!G27="",'入力'!H27="",'入力'!H27=0,'入力'!M27&lt;&gt;"はい"),"",MAX(0,100-('入力'!G27/'入力'!H27)/$B$7*100))</x:f>
      </x:c>
      <x:c r="F37" s="58" t="str">
        <x:f>IF(OR('入力'!I27="",'入力'!M27&lt;&gt;"はい"),"",IF('入力'!I27&lt;=$B$8,100,IF('入力'!I27&gt;=$B$9,0,($B$9-'入力'!I27)/($B$9-$B$8)*100)))</x:f>
      </x:c>
      <x:c r="G37" s="58" t="str">
        <x:f>IF(OR('入力'!J27="",'入力'!M27&lt;&gt;"はい"),"",MIN(100,'入力'!J27/$B$10*100))</x:f>
      </x:c>
      <x:c r="H37" s="58" t="str">
        <x:f>IF(OR('入力'!K27="",'入力'!M27&lt;&gt;"はい"),"",IF('入力'!K27="適合",100,IF('入力'!K27="要確認",50,0)))</x:f>
      </x:c>
      <x:c r="I37" s="58" t="str">
        <x:f>IF(OR('入力'!L27="",'入力'!M27&lt;&gt;"はい"),"",'入力'!L27)</x:f>
      </x:c>
      <x:c r="J37" s="58" t="str">
        <x:f>IF(COUNT(C37:I37)&lt;7,"",(C37*$D$5+D37*$D$6+E37*$D$7+F37*$D$8+G37*$D$9+H37*$D$10+I37*$D$11)/100)</x:f>
      </x:c>
      <x:c r="K37" s="1" t="str">
        <x:f>IF(J37="","データ不足",IF('入力'!K27&lt;&gt;"適合","現地対応",IF(J37&gt;=$B$11,"継続",IF(AND(J37&lt;50,I37&gt;=70),"終了","改善"))))</x:f>
        <x:v>データ不足</x:v>
      </x:c>
      <x:c r="L37" s="26" t="str">
        <x:f>IF(J37="","未完備","完備")</x:f>
        <x:v>未完備</x:v>
      </x:c>
      <x:c r="M37" s="1"/>
      <x:c r="N37" s="1"/>
      <x:c r="O37" s="1"/>
      <x:c r="P37" s="1"/>
      <x:c r="Q37" s="1"/>
    </x:row>
    <x:row r="38">
      <x:c r="A38" s="25" t="n">
        <x:f>'入力'!A28</x:f>
        <x:v>0</x:v>
      </x:c>
      <x:c r="B38" s="1" t="n">
        <x:f>'入力'!B28</x:f>
        <x:v>0</x:v>
      </x:c>
      <x:c r="C38" s="58" t="str">
        <x:f>IF(OR('入力'!D28="",'入力'!M28&lt;&gt;"はい"),"",MIN(100,'入力'!D28/$B$5*100))</x:f>
      </x:c>
      <x:c r="D38" s="58" t="str">
        <x:f>IF(OR('入力'!E28="",'入力'!F28="",'入力'!F28=0,'入力'!M28&lt;&gt;"はい"),"",MAX(0,MIN(100,(('入力'!F28-'入力'!E28)/'入力'!F28)/$B$6*100)))</x:f>
      </x:c>
      <x:c r="E38" s="58" t="str">
        <x:f>IF(OR('入力'!G28="",'入力'!H28="",'入力'!H28=0,'入力'!M28&lt;&gt;"はい"),"",MAX(0,100-('入力'!G28/'入力'!H28)/$B$7*100))</x:f>
      </x:c>
      <x:c r="F38" s="58" t="str">
        <x:f>IF(OR('入力'!I28="",'入力'!M28&lt;&gt;"はい"),"",IF('入力'!I28&lt;=$B$8,100,IF('入力'!I28&gt;=$B$9,0,($B$9-'入力'!I28)/($B$9-$B$8)*100)))</x:f>
      </x:c>
      <x:c r="G38" s="58" t="str">
        <x:f>IF(OR('入力'!J28="",'入力'!M28&lt;&gt;"はい"),"",MIN(100,'入力'!J28/$B$10*100))</x:f>
      </x:c>
      <x:c r="H38" s="58" t="str">
        <x:f>IF(OR('入力'!K28="",'入力'!M28&lt;&gt;"はい"),"",IF('入力'!K28="適合",100,IF('入力'!K28="要確認",50,0)))</x:f>
      </x:c>
      <x:c r="I38" s="58" t="str">
        <x:f>IF(OR('入力'!L28="",'入力'!M28&lt;&gt;"はい"),"",'入力'!L28)</x:f>
      </x:c>
      <x:c r="J38" s="58" t="str">
        <x:f>IF(COUNT(C38:I38)&lt;7,"",(C38*$D$5+D38*$D$6+E38*$D$7+F38*$D$8+G38*$D$9+H38*$D$10+I38*$D$11)/100)</x:f>
      </x:c>
      <x:c r="K38" s="1" t="str">
        <x:f>IF(J38="","データ不足",IF('入力'!K28&lt;&gt;"適合","現地対応",IF(J38&gt;=$B$11,"継続",IF(AND(J38&lt;50,I38&gt;=70),"終了","改善"))))</x:f>
        <x:v>データ不足</x:v>
      </x:c>
      <x:c r="L38" s="26" t="str">
        <x:f>IF(J38="","未完備","完備")</x:f>
        <x:v>未完備</x:v>
      </x:c>
      <x:c r="M38" s="1"/>
      <x:c r="N38" s="1"/>
      <x:c r="O38" s="1"/>
      <x:c r="P38" s="1"/>
      <x:c r="Q38" s="1"/>
    </x:row>
    <x:row r="39">
      <x:c r="A39" s="25" t="n">
        <x:f>'入力'!A29</x:f>
        <x:v>0</x:v>
      </x:c>
      <x:c r="B39" s="1" t="n">
        <x:f>'入力'!B29</x:f>
        <x:v>0</x:v>
      </x:c>
      <x:c r="C39" s="58" t="str">
        <x:f>IF(OR('入力'!D29="",'入力'!M29&lt;&gt;"はい"),"",MIN(100,'入力'!D29/$B$5*100))</x:f>
      </x:c>
      <x:c r="D39" s="58" t="str">
        <x:f>IF(OR('入力'!E29="",'入力'!F29="",'入力'!F29=0,'入力'!M29&lt;&gt;"はい"),"",MAX(0,MIN(100,(('入力'!F29-'入力'!E29)/'入力'!F29)/$B$6*100)))</x:f>
      </x:c>
      <x:c r="E39" s="58" t="str">
        <x:f>IF(OR('入力'!G29="",'入力'!H29="",'入力'!H29=0,'入力'!M29&lt;&gt;"はい"),"",MAX(0,100-('入力'!G29/'入力'!H29)/$B$7*100))</x:f>
      </x:c>
      <x:c r="F39" s="58" t="str">
        <x:f>IF(OR('入力'!I29="",'入力'!M29&lt;&gt;"はい"),"",IF('入力'!I29&lt;=$B$8,100,IF('入力'!I29&gt;=$B$9,0,($B$9-'入力'!I29)/($B$9-$B$8)*100)))</x:f>
      </x:c>
      <x:c r="G39" s="58" t="str">
        <x:f>IF(OR('入力'!J29="",'入力'!M29&lt;&gt;"はい"),"",MIN(100,'入力'!J29/$B$10*100))</x:f>
      </x:c>
      <x:c r="H39" s="58" t="str">
        <x:f>IF(OR('入力'!K29="",'入力'!M29&lt;&gt;"はい"),"",IF('入力'!K29="適合",100,IF('入力'!K29="要確認",50,0)))</x:f>
      </x:c>
      <x:c r="I39" s="58" t="str">
        <x:f>IF(OR('入力'!L29="",'入力'!M29&lt;&gt;"はい"),"",'入力'!L29)</x:f>
      </x:c>
      <x:c r="J39" s="58" t="str">
        <x:f>IF(COUNT(C39:I39)&lt;7,"",(C39*$D$5+D39*$D$6+E39*$D$7+F39*$D$8+G39*$D$9+H39*$D$10+I39*$D$11)/100)</x:f>
      </x:c>
      <x:c r="K39" s="1" t="str">
        <x:f>IF(J39="","データ不足",IF('入力'!K29&lt;&gt;"適合","現地対応",IF(J39&gt;=$B$11,"継続",IF(AND(J39&lt;50,I39&gt;=70),"終了","改善"))))</x:f>
        <x:v>データ不足</x:v>
      </x:c>
      <x:c r="L39" s="26" t="str">
        <x:f>IF(J39="","未完備","完備")</x:f>
        <x:v>未完備</x:v>
      </x:c>
      <x:c r="M39" s="1"/>
      <x:c r="N39" s="1"/>
      <x:c r="O39" s="1"/>
      <x:c r="P39" s="1"/>
      <x:c r="Q39" s="1"/>
    </x:row>
    <x:row r="40">
      <x:c r="A40" s="27" t="n">
        <x:f>'入力'!A30</x:f>
        <x:v>0</x:v>
      </x:c>
      <x:c r="B40" s="28" t="n">
        <x:f>'入力'!B30</x:f>
        <x:v>0</x:v>
      </x:c>
      <x:c r="C40" s="59" t="str">
        <x:f>IF(OR('入力'!D30="",'入力'!M30&lt;&gt;"はい"),"",MIN(100,'入力'!D30/$B$5*100))</x:f>
      </x:c>
      <x:c r="D40" s="59" t="str">
        <x:f>IF(OR('入力'!E30="",'入力'!F30="",'入力'!F30=0,'入力'!M30&lt;&gt;"はい"),"",MAX(0,MIN(100,(('入力'!F30-'入力'!E30)/'入力'!F30)/$B$6*100)))</x:f>
      </x:c>
      <x:c r="E40" s="59" t="str">
        <x:f>IF(OR('入力'!G30="",'入力'!H30="",'入力'!H30=0,'入力'!M30&lt;&gt;"はい"),"",MAX(0,100-('入力'!G30/'入力'!H30)/$B$7*100))</x:f>
      </x:c>
      <x:c r="F40" s="59" t="str">
        <x:f>IF(OR('入力'!I30="",'入力'!M30&lt;&gt;"はい"),"",IF('入力'!I30&lt;=$B$8,100,IF('入力'!I30&gt;=$B$9,0,($B$9-'入力'!I30)/($B$9-$B$8)*100)))</x:f>
      </x:c>
      <x:c r="G40" s="59" t="str">
        <x:f>IF(OR('入力'!J30="",'入力'!M30&lt;&gt;"はい"),"",MIN(100,'入力'!J30/$B$10*100))</x:f>
      </x:c>
      <x:c r="H40" s="59" t="str">
        <x:f>IF(OR('入力'!K30="",'入力'!M30&lt;&gt;"はい"),"",IF('入力'!K30="適合",100,IF('入力'!K30="要確認",50,0)))</x:f>
      </x:c>
      <x:c r="I40" s="59" t="str">
        <x:f>IF(OR('入力'!L30="",'入力'!M30&lt;&gt;"はい"),"",'入力'!L30)</x:f>
      </x:c>
      <x:c r="J40" s="59" t="str">
        <x:f>IF(COUNT(C40:I40)&lt;7,"",(C40*$D$5+D40*$D$6+E40*$D$7+F40*$D$8+G40*$D$9+H40*$D$10+I40*$D$11)/100)</x:f>
      </x:c>
      <x:c r="K40" s="28" t="str">
        <x:f>IF(J40="","データ不足",IF('入力'!K30&lt;&gt;"適合","現地対応",IF(J40&gt;=$B$11,"継続",IF(AND(J40&lt;50,I40&gt;=70),"終了","改善"))))</x:f>
        <x:v>データ不足</x:v>
      </x:c>
      <x:c r="L40" s="33" t="str">
        <x:f>IF(J40="","未完備","完備")</x:f>
        <x:v>未完備</x:v>
      </x:c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34" hidden="0" customWidth="1"/>
    <x:col min="7" max="7" width="18" hidden="0" customWidth="1"/>
    <x:col min="8" max="8" width="14" hidden="0" customWidth="1"/>
    <x:col min="9" max="9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2026年 法人ギフトSKU終了判断スコアカード</x:v>
      </x:c>
      <x:c r="B2" s="12"/>
      <x:c r="C2" s="12"/>
      <x:c r="D2" s="12"/>
      <x:c r="E2" s="12"/>
      <x:c r="F2" s="12"/>
      <x:c r="G2" s="12"/>
      <x:c r="H2" s="12"/>
      <x:c r="I2" s="12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6" t="str">
        <x:v>判断日</x:v>
      </x:c>
      <x:c r="B4" s="16" t="str">
        <x:v>SKU番号</x:v>
      </x:c>
      <x:c r="C4" s="16" t="str">
        <x:v>推奨判断</x:v>
      </x:c>
      <x:c r="D4" s="16" t="str">
        <x:v>責任者判断</x:v>
      </x:c>
      <x:c r="E4" s="16" t="str">
        <x:v>判断責任者</x:v>
      </x:c>
      <x:c r="F4" s="16" t="str">
        <x:v>証拠・理由</x:v>
      </x:c>
      <x:c r="G4" s="16" t="str">
        <x:v>代替SKU</x:v>
      </x:c>
      <x:c r="H4" s="16" t="str">
        <x:v>発効日</x:v>
      </x:c>
      <x:c r="I4" s="16" t="str">
        <x:v>追跡日</x:v>
      </x:c>
      <x:c r="J4" s="1"/>
      <x:c r="K4" s="1"/>
      <x:c r="L4" s="1"/>
      <x:c r="M4" s="1"/>
      <x:c r="N4" s="1"/>
      <x:c r="O4" s="1"/>
      <x:c r="P4" s="1"/>
      <x:c r="Q4" s="1"/>
    </x:row>
    <x:row r="5">
      <x:c r="A5" s="60"/>
      <x:c r="B5" s="61"/>
      <x:c r="C5" s="61"/>
      <x:c r="D5" s="61"/>
      <x:c r="E5" s="61"/>
      <x:c r="F5" s="61"/>
      <x:c r="G5" s="61"/>
      <x:c r="H5" s="61"/>
      <x:c r="I5" s="62"/>
      <x:c r="J5" s="1"/>
      <x:c r="K5" s="1"/>
      <x:c r="L5" s="1"/>
      <x:c r="M5" s="1"/>
      <x:c r="N5" s="1"/>
      <x:c r="O5" s="1"/>
      <x:c r="P5" s="1"/>
      <x:c r="Q5" s="1"/>
    </x:row>
    <x:row r="6">
      <x:c r="A6" s="63"/>
      <x:c r="B6" s="64"/>
      <x:c r="C6" s="64"/>
      <x:c r="D6" s="64"/>
      <x:c r="E6" s="64"/>
      <x:c r="F6" s="64"/>
      <x:c r="G6" s="64"/>
      <x:c r="H6" s="64"/>
      <x:c r="I6" s="65"/>
      <x:c r="J6" s="1"/>
      <x:c r="K6" s="1"/>
      <x:c r="L6" s="1"/>
      <x:c r="M6" s="1"/>
      <x:c r="N6" s="1"/>
      <x:c r="O6" s="1"/>
      <x:c r="P6" s="1"/>
      <x:c r="Q6" s="1"/>
    </x:row>
    <x:row r="7">
      <x:c r="A7" s="63"/>
      <x:c r="B7" s="64"/>
      <x:c r="C7" s="64"/>
      <x:c r="D7" s="64"/>
      <x:c r="E7" s="64"/>
      <x:c r="F7" s="64"/>
      <x:c r="G7" s="64"/>
      <x:c r="H7" s="64"/>
      <x:c r="I7" s="65"/>
      <x:c r="J7" s="1"/>
      <x:c r="K7" s="1"/>
      <x:c r="L7" s="1"/>
      <x:c r="M7" s="1"/>
      <x:c r="N7" s="1"/>
      <x:c r="O7" s="1"/>
      <x:c r="P7" s="1"/>
      <x:c r="Q7" s="1"/>
    </x:row>
    <x:row r="8">
      <x:c r="A8" s="63"/>
      <x:c r="B8" s="64"/>
      <x:c r="C8" s="64"/>
      <x:c r="D8" s="64"/>
      <x:c r="E8" s="64"/>
      <x:c r="F8" s="64"/>
      <x:c r="G8" s="64"/>
      <x:c r="H8" s="64"/>
      <x:c r="I8" s="65"/>
      <x:c r="J8" s="1"/>
      <x:c r="K8" s="1"/>
      <x:c r="L8" s="1"/>
      <x:c r="M8" s="1"/>
      <x:c r="N8" s="1"/>
      <x:c r="O8" s="1"/>
      <x:c r="P8" s="1"/>
      <x:c r="Q8" s="1"/>
    </x:row>
    <x:row r="9">
      <x:c r="A9" s="63"/>
      <x:c r="B9" s="64"/>
      <x:c r="C9" s="64"/>
      <x:c r="D9" s="64"/>
      <x:c r="E9" s="64"/>
      <x:c r="F9" s="64"/>
      <x:c r="G9" s="64"/>
      <x:c r="H9" s="64"/>
      <x:c r="I9" s="65"/>
      <x:c r="J9" s="1"/>
      <x:c r="K9" s="1"/>
      <x:c r="L9" s="1"/>
      <x:c r="M9" s="1"/>
      <x:c r="N9" s="1"/>
      <x:c r="O9" s="1"/>
      <x:c r="P9" s="1"/>
      <x:c r="Q9" s="1"/>
    </x:row>
    <x:row r="10">
      <x:c r="A10" s="63"/>
      <x:c r="B10" s="64"/>
      <x:c r="C10" s="64"/>
      <x:c r="D10" s="64"/>
      <x:c r="E10" s="64"/>
      <x:c r="F10" s="64"/>
      <x:c r="G10" s="64"/>
      <x:c r="H10" s="64"/>
      <x:c r="I10" s="65"/>
      <x:c r="J10" s="1"/>
      <x:c r="K10" s="1"/>
      <x:c r="L10" s="1"/>
      <x:c r="M10" s="1"/>
      <x:c r="N10" s="1"/>
      <x:c r="O10" s="1"/>
      <x:c r="P10" s="1"/>
      <x:c r="Q10" s="1"/>
    </x:row>
    <x:row r="11">
      <x:c r="A11" s="63"/>
      <x:c r="B11" s="64"/>
      <x:c r="C11" s="64"/>
      <x:c r="D11" s="64"/>
      <x:c r="E11" s="64"/>
      <x:c r="F11" s="64"/>
      <x:c r="G11" s="64"/>
      <x:c r="H11" s="64"/>
      <x:c r="I11" s="65"/>
      <x:c r="J11" s="1"/>
      <x:c r="K11" s="1"/>
      <x:c r="L11" s="1"/>
      <x:c r="M11" s="1"/>
      <x:c r="N11" s="1"/>
      <x:c r="O11" s="1"/>
      <x:c r="P11" s="1"/>
      <x:c r="Q11" s="1"/>
    </x:row>
    <x:row r="12">
      <x:c r="A12" s="63"/>
      <x:c r="B12" s="64"/>
      <x:c r="C12" s="64"/>
      <x:c r="D12" s="64"/>
      <x:c r="E12" s="64"/>
      <x:c r="F12" s="64"/>
      <x:c r="G12" s="64"/>
      <x:c r="H12" s="64"/>
      <x:c r="I12" s="65"/>
      <x:c r="J12" s="1"/>
      <x:c r="K12" s="1"/>
      <x:c r="L12" s="1"/>
      <x:c r="M12" s="1"/>
      <x:c r="N12" s="1"/>
      <x:c r="O12" s="1"/>
      <x:c r="P12" s="1"/>
      <x:c r="Q12" s="1"/>
    </x:row>
    <x:row r="13">
      <x:c r="A13" s="63"/>
      <x:c r="B13" s="64"/>
      <x:c r="C13" s="64"/>
      <x:c r="D13" s="64"/>
      <x:c r="E13" s="64"/>
      <x:c r="F13" s="64"/>
      <x:c r="G13" s="64"/>
      <x:c r="H13" s="64"/>
      <x:c r="I13" s="65"/>
      <x:c r="J13" s="1"/>
      <x:c r="K13" s="1"/>
      <x:c r="L13" s="1"/>
      <x:c r="M13" s="1"/>
      <x:c r="N13" s="1"/>
      <x:c r="O13" s="1"/>
      <x:c r="P13" s="1"/>
      <x:c r="Q13" s="1"/>
    </x:row>
    <x:row r="14">
      <x:c r="A14" s="63"/>
      <x:c r="B14" s="64"/>
      <x:c r="C14" s="64"/>
      <x:c r="D14" s="64"/>
      <x:c r="E14" s="64"/>
      <x:c r="F14" s="64"/>
      <x:c r="G14" s="64"/>
      <x:c r="H14" s="64"/>
      <x:c r="I14" s="65"/>
      <x:c r="J14" s="1"/>
      <x:c r="K14" s="1"/>
      <x:c r="L14" s="1"/>
      <x:c r="M14" s="1"/>
      <x:c r="N14" s="1"/>
      <x:c r="O14" s="1"/>
      <x:c r="P14" s="1"/>
      <x:c r="Q14" s="1"/>
    </x:row>
    <x:row r="15">
      <x:c r="A15" s="63"/>
      <x:c r="B15" s="64"/>
      <x:c r="C15" s="64"/>
      <x:c r="D15" s="64"/>
      <x:c r="E15" s="64"/>
      <x:c r="F15" s="64"/>
      <x:c r="G15" s="64"/>
      <x:c r="H15" s="64"/>
      <x:c r="I15" s="65"/>
      <x:c r="J15" s="1"/>
      <x:c r="K15" s="1"/>
      <x:c r="L15" s="1"/>
      <x:c r="M15" s="1"/>
      <x:c r="N15" s="1"/>
      <x:c r="O15" s="1"/>
      <x:c r="P15" s="1"/>
      <x:c r="Q15" s="1"/>
    </x:row>
    <x:row r="16">
      <x:c r="A16" s="63"/>
      <x:c r="B16" s="64"/>
      <x:c r="C16" s="64"/>
      <x:c r="D16" s="64"/>
      <x:c r="E16" s="64"/>
      <x:c r="F16" s="64"/>
      <x:c r="G16" s="64"/>
      <x:c r="H16" s="64"/>
      <x:c r="I16" s="65"/>
      <x:c r="J16" s="1"/>
      <x:c r="K16" s="1"/>
      <x:c r="L16" s="1"/>
      <x:c r="M16" s="1"/>
      <x:c r="N16" s="1"/>
      <x:c r="O16" s="1"/>
      <x:c r="P16" s="1"/>
      <x:c r="Q16" s="1"/>
    </x:row>
    <x:row r="17">
      <x:c r="A17" s="63"/>
      <x:c r="B17" s="64"/>
      <x:c r="C17" s="64"/>
      <x:c r="D17" s="64"/>
      <x:c r="E17" s="64"/>
      <x:c r="F17" s="64"/>
      <x:c r="G17" s="64"/>
      <x:c r="H17" s="64"/>
      <x:c r="I17" s="65"/>
      <x:c r="J17" s="1"/>
      <x:c r="K17" s="1"/>
      <x:c r="L17" s="1"/>
      <x:c r="M17" s="1"/>
      <x:c r="N17" s="1"/>
      <x:c r="O17" s="1"/>
      <x:c r="P17" s="1"/>
      <x:c r="Q17" s="1"/>
    </x:row>
    <x:row r="18">
      <x:c r="A18" s="63"/>
      <x:c r="B18" s="64"/>
      <x:c r="C18" s="64"/>
      <x:c r="D18" s="64"/>
      <x:c r="E18" s="64"/>
      <x:c r="F18" s="64"/>
      <x:c r="G18" s="64"/>
      <x:c r="H18" s="64"/>
      <x:c r="I18" s="65"/>
      <x:c r="J18" s="1"/>
      <x:c r="K18" s="1"/>
      <x:c r="L18" s="1"/>
      <x:c r="M18" s="1"/>
      <x:c r="N18" s="1"/>
      <x:c r="O18" s="1"/>
      <x:c r="P18" s="1"/>
      <x:c r="Q18" s="1"/>
    </x:row>
    <x:row r="19">
      <x:c r="A19" s="63"/>
      <x:c r="B19" s="64"/>
      <x:c r="C19" s="64"/>
      <x:c r="D19" s="64"/>
      <x:c r="E19" s="64"/>
      <x:c r="F19" s="64"/>
      <x:c r="G19" s="64"/>
      <x:c r="H19" s="64"/>
      <x:c r="I19" s="65"/>
      <x:c r="J19" s="1"/>
      <x:c r="K19" s="1"/>
      <x:c r="L19" s="1"/>
      <x:c r="M19" s="1"/>
      <x:c r="N19" s="1"/>
      <x:c r="O19" s="1"/>
      <x:c r="P19" s="1"/>
      <x:c r="Q19" s="1"/>
    </x:row>
    <x:row r="20">
      <x:c r="A20" s="63"/>
      <x:c r="B20" s="64"/>
      <x:c r="C20" s="64"/>
      <x:c r="D20" s="64"/>
      <x:c r="E20" s="64"/>
      <x:c r="F20" s="64"/>
      <x:c r="G20" s="64"/>
      <x:c r="H20" s="64"/>
      <x:c r="I20" s="65"/>
      <x:c r="J20" s="1"/>
      <x:c r="K20" s="1"/>
      <x:c r="L20" s="1"/>
      <x:c r="M20" s="1"/>
      <x:c r="N20" s="1"/>
      <x:c r="O20" s="1"/>
      <x:c r="P20" s="1"/>
      <x:c r="Q20" s="1"/>
    </x:row>
    <x:row r="21">
      <x:c r="A21" s="63"/>
      <x:c r="B21" s="64"/>
      <x:c r="C21" s="64"/>
      <x:c r="D21" s="64"/>
      <x:c r="E21" s="64"/>
      <x:c r="F21" s="64"/>
      <x:c r="G21" s="64"/>
      <x:c r="H21" s="64"/>
      <x:c r="I21" s="65"/>
      <x:c r="J21" s="1"/>
      <x:c r="K21" s="1"/>
      <x:c r="L21" s="1"/>
      <x:c r="M21" s="1"/>
      <x:c r="N21" s="1"/>
      <x:c r="O21" s="1"/>
      <x:c r="P21" s="1"/>
      <x:c r="Q21" s="1"/>
    </x:row>
    <x:row r="22">
      <x:c r="A22" s="63"/>
      <x:c r="B22" s="64"/>
      <x:c r="C22" s="64"/>
      <x:c r="D22" s="64"/>
      <x:c r="E22" s="64"/>
      <x:c r="F22" s="64"/>
      <x:c r="G22" s="64"/>
      <x:c r="H22" s="64"/>
      <x:c r="I22" s="65"/>
      <x:c r="J22" s="1"/>
      <x:c r="K22" s="1"/>
      <x:c r="L22" s="1"/>
      <x:c r="M22" s="1"/>
      <x:c r="N22" s="1"/>
      <x:c r="O22" s="1"/>
      <x:c r="P22" s="1"/>
      <x:c r="Q22" s="1"/>
    </x:row>
    <x:row r="23">
      <x:c r="A23" s="63"/>
      <x:c r="B23" s="64"/>
      <x:c r="C23" s="64"/>
      <x:c r="D23" s="64"/>
      <x:c r="E23" s="64"/>
      <x:c r="F23" s="64"/>
      <x:c r="G23" s="64"/>
      <x:c r="H23" s="64"/>
      <x:c r="I23" s="65"/>
      <x:c r="J23" s="1"/>
      <x:c r="K23" s="1"/>
      <x:c r="L23" s="1"/>
      <x:c r="M23" s="1"/>
      <x:c r="N23" s="1"/>
      <x:c r="O23" s="1"/>
      <x:c r="P23" s="1"/>
      <x:c r="Q23" s="1"/>
    </x:row>
    <x:row r="24">
      <x:c r="A24" s="63"/>
      <x:c r="B24" s="64"/>
      <x:c r="C24" s="64"/>
      <x:c r="D24" s="64"/>
      <x:c r="E24" s="64"/>
      <x:c r="F24" s="64"/>
      <x:c r="G24" s="64"/>
      <x:c r="H24" s="64"/>
      <x:c r="I24" s="65"/>
      <x:c r="J24" s="1"/>
      <x:c r="K24" s="1"/>
      <x:c r="L24" s="1"/>
      <x:c r="M24" s="1"/>
      <x:c r="N24" s="1"/>
      <x:c r="O24" s="1"/>
      <x:c r="P24" s="1"/>
      <x:c r="Q24" s="1"/>
    </x:row>
    <x:row r="25">
      <x:c r="A25" s="66"/>
      <x:c r="B25" s="67"/>
      <x:c r="C25" s="67"/>
      <x:c r="D25" s="67"/>
      <x:c r="E25" s="67"/>
      <x:c r="F25" s="67"/>
      <x:c r="G25" s="67"/>
      <x:c r="H25" s="67"/>
      <x:c r="I25" s="68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8" hidden="0" customWidth="1"/>
    <x:col min="4" max="4" width="24" hidden="0" customWidth="1"/>
    <x:col min="5" max="5" width="14" hidden="0" customWidth="1"/>
    <x:col min="6" max="6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2026年 法人ギフトSKU終了判断スコアカード</x:v>
      </x:c>
      <x:c r="B2" s="12"/>
      <x:c r="C2" s="12"/>
      <x:c r="D2" s="12"/>
      <x:c r="E2" s="12"/>
      <x:c r="F2" s="12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69" t="str">
        <x:v>試験番号</x:v>
      </x:c>
      <x:c r="B4" s="70" t="str">
        <x:v>試験内容</x:v>
      </x:c>
      <x:c r="C4" s="70" t="str">
        <x:v>期待結果</x:v>
      </x:c>
      <x:c r="D4" s="70" t="str">
        <x:v>観察結果</x:v>
      </x:c>
      <x:c r="E4" s="70" t="str">
        <x:v>状態</x:v>
      </x:c>
      <x:c r="F4" s="71" t="str">
        <x:v>証拠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確認-01</x:v>
      </x:c>
      <x:c r="B5" s="75" t="str">
        <x:v>重み合計が100</x:v>
      </x:c>
      <x:c r="C5" s="75" t="str">
        <x:v>100</x:v>
      </x:c>
      <x:c r="D5" s="76" t="n">
        <x:f>'スコアカード'!D12</x:f>
        <x:v>100</x:v>
      </x:c>
      <x:c r="E5" s="76" t="str">
        <x:v>Passed</x:v>
      </x:c>
      <x:c r="F5" s="77" t="str">
        <x:v>スコアカード B10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確認-02</x:v>
      </x:c>
      <x:c r="B6" s="75" t="str">
        <x:v>完備した例で推奨が出る</x:v>
      </x:c>
      <x:c r="C6" s="75" t="str">
        <x:v>データ不足以外</x:v>
      </x:c>
      <x:c r="D6" s="76" t="str">
        <x:f>'スコアカード'!K15</x:f>
        <x:v>継続</x:v>
      </x:c>
      <x:c r="E6" s="76" t="str">
        <x:v>Passed</x:v>
      </x:c>
      <x:c r="F6" s="77" t="str">
        <x:v>例の行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確認-03</x:v>
      </x:c>
      <x:c r="B7" s="75" t="str">
        <x:v>証拠不足で推奨を止める</x:v>
      </x:c>
      <x:c r="C7" s="75" t="str">
        <x:v>データ不足</x:v>
      </x:c>
      <x:c r="D7" s="76" t="str">
        <x:f>'スコアカード'!K17</x:f>
        <x:v>データ不足</x:v>
      </x:c>
      <x:c r="E7" s="76" t="str">
        <x:v>Passed</x:v>
      </x:c>
      <x:c r="F7" s="77" t="str">
        <x:v>三つ目の例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確認-04</x:v>
      </x:c>
      <x:c r="B8" s="75" t="str">
        <x:v>数式エラー検索</x:v>
      </x:c>
      <x:c r="C8" s="75" t="str">
        <x:v>エラーゼロ</x:v>
      </x:c>
      <x:c r="D8" s="76" t="n">
        <x:v>0</x:v>
      </x:c>
      <x:c r="E8" s="76" t="str">
        <x:v>Passed</x:v>
      </x:c>
      <x:c r="F8" s="77" t="str">
        <x:v>自動検査記録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確認-05</x:v>
      </x:c>
      <x:c r="B9" s="75" t="str">
        <x:v>全シートを目視確認</x:v>
      </x:c>
      <x:c r="C9" s="75" t="str">
        <x:v>切れ・文字化けなし</x:v>
      </x:c>
      <x:c r="D9" s="76" t="str">
        <x:v>Passed</x:v>
      </x:c>
      <x:c r="E9" s="76" t="str">
        <x:v>Passed</x:v>
      </x:c>
      <x:c r="F9" s="77" t="str">
        <x:v>描画画像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8" t="str">
        <x:v>確認-06</x:v>
      </x:c>
      <x:c r="B10" s="79" t="str">
        <x:v>CSVとブックが一致</x:v>
      </x:c>
      <x:c r="C10" s="79" t="str">
        <x:v>番号・点数・判断が一致</x:v>
      </x:c>
      <x:c r="D10" s="80" t="str">
        <x:v>Passed</x:v>
      </x:c>
      <x:c r="E10" s="80" t="str">
        <x:v>Passed</x:v>
      </x:c>
      <x:c r="F10" s="81" t="str">
        <x:v>UTF-8出力確認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6" hidden="0" customWidth="1"/>
    <x:col min="3" max="3" width="4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方法と運用上の境界</x:v>
      </x:c>
      <x:c r="B2" s="12"/>
      <x:c r="C2" s="12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83" t="str">
        <x:v>規則</x:v>
      </x:c>
      <x:c r="B4" s="84" t="str">
        <x:v>定義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重み</x:v>
      </x:c>
      <x:c r="B5" s="77" t="str">
        <x:v>編集可能で合計100が必須。初期値は出発点であり業界基準ではありません。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需要</x:v>
      </x:c>
      <x:c r="B6" s="77" t="str">
        <x:v>期間需要数を編集可能な目標値で割り、上限100。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利益</x:v>
      </x:c>
      <x:c r="B7" s="77" t="str">
        <x:v>粗利益率を編集可能な目標値で割り、上限100。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品質</x:v>
      </x:c>
      <x:c r="B8" s="77" t="str">
        <x:v>100から不良率を最大許容不良率で割った値を引き、下限ゼロ。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調達日数</x:v>
      </x:c>
      <x:c r="B9" s="77" t="str">
        <x:v>目標以下は100、上限以上はゼロ、その間は線形換算。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4" t="str">
        <x:v>供給能力</x:v>
      </x:c>
      <x:c r="B10" s="77" t="str">
        <x:v>供給能力率を編集可能な目標で割り、上限100。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74" t="str">
        <x:v>市場適合</x:v>
      </x:c>
      <x:c r="B11" s="77" t="str">
        <x:v>適合100、要確認50、保留0。証拠が完備した要確認・保留は現地対応へ。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74" t="str">
        <x:v>判断</x:v>
      </x:c>
      <x:c r="B12" s="77" t="str">
        <x:v>75以上は継続。50未満かつ代替品準備度70以上のみ終了。それ以外は改善。市場の要確認・保留は現地対応。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74" t="str">
        <x:v>上書き</x:v>
      </x:c>
      <x:c r="B13" s="77" t="str">
        <x:v>責任者は推奨を変更できますが、証拠、発効日、追跡日を記録します。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78" t="str">
        <x:v>安全境界</x:v>
      </x:c>
      <x:c r="B14" s="81" t="str">
        <x:v>商業点数で安全、リコール、法令、市場保留を覆してはいけません。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83" t="str">
        <x:v>公式情報源</x:v>
      </x:c>
      <x:c r="B17" s="85" t="str">
        <x:v>確認日 2026-10-11</x:v>
      </x:c>
      <x:c r="C17" s="84" t="str">
        <x:v>用途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74" t="str">
        <x:v>消費者庁 リコール情報サイト</x:v>
      </x:c>
      <x:c r="B18" s="75" t="str">
        <x:v>https://www.recall.caa.go.jp/</x:v>
      </x:c>
      <x:c r="C18" s="77" t="str">
        <x:v>日本の回収・無償修理情報確認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74" t="str">
        <x:v>製品評価技術基盤機構 製品安全</x:v>
      </x:c>
      <x:c r="B19" s="75" t="str">
        <x:v>https://www.nite.go.jp/jiko/jikojohou/</x:v>
      </x:c>
      <x:c r="C19" s="77" t="str">
        <x:v>事故・リコール情報確認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74" t="str">
        <x:v>国際財務報告基準財団 国際会計基準第2号</x:v>
      </x:c>
      <x:c r="B20" s="75" t="str">
        <x:v>https://www.ifrs.org/issued-standards/list-of-standards/ias-2-inventories/</x:v>
      </x:c>
      <x:c r="C20" s="77" t="str">
        <x:v>棚卸資産と正味実現可能価額の文脈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78" t="str">
        <x:v>Giftpack</x:v>
      </x:c>
      <x:c r="B21" s="79" t="str">
        <x:v>https://giftpack.ai/</x:v>
      </x:c>
      <x:c r="C21" s="81" t="str">
        <x:v>責任者承認後の実行層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C2"/>
  </x:mergeCells>
  <x:pageMargins left="0.7" right="0.7" top="0.75" bottom="0.75" header="0.3" footer="0.3"/>
</x:worksheet>
</file>