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1200a6ff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623111e1ffbe4ee6"/>
    <x:sheet xmlns:r="http://schemas.openxmlformats.org/officeDocument/2006/relationships" name="變更登錄" sheetId="2" r:id="R349ed594dae441c8"/>
    <x:sheet xmlns:r="http://schemas.openxmlformats.org/officeDocument/2006/relationships" name="影響試算" sheetId="3" r:id="Rca312668f0214c55"/>
    <x:sheet xmlns:r="http://schemas.openxmlformats.org/officeDocument/2006/relationships" name="核准紀錄" sheetId="4" r:id="R082cd0032b204751"/>
    <x:sheet xmlns:r="http://schemas.openxmlformats.org/officeDocument/2006/relationships" name="批次市場範圍" sheetId="5" r:id="R14275bffaee14e1b"/>
    <x:sheet xmlns:r="http://schemas.openxmlformats.org/officeDocument/2006/relationships" name="例外待辦" sheetId="6" r:id="R3f82411f087f44a4"/>
    <x:sheet xmlns:r="http://schemas.openxmlformats.org/officeDocument/2006/relationships" name="版本歷程" sheetId="7" r:id="R4e5495664bd54a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"/>
    <x:numFmt numFmtId="201" formatCode="#,##0"/>
    <x:numFmt numFmtId="202" formatCode="0"/>
    <x:numFmt numFmtId="203" formatCode="yyyy-mm-dd"/>
  </x:numFmts>
  <x:fonts count="4">
    <x:font>
      <x:sz val="11"/>
      <x:name val="Carlito"/>
    </x:font>
    <x:font>
      <x:sz val="10"/>
      <x:color rgb="FF263846"/>
      <x:name val="Noto Sans CJK KR"/>
    </x:font>
    <x:font>
      <x:b/>
      <x:sz val="15"/>
      <x:color rgb="FF263846"/>
      <x:name val="Noto Sans CJK KR"/>
    </x:font>
    <x:font>
      <x:b/>
      <x:sz val="10"/>
      <x:color rgb="FFFFFFF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34495A"/>
      </x:patternFill>
    </x:fill>
    <x:fill>
      <x:patternFill patternType="solid">
        <x:fgColor rgb="FFFFF4D4"/>
      </x:patternFill>
    </x:fill>
    <x:fill>
      <x:patternFill patternType="solid">
        <x:fgColor rgb="FFED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5D0D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3" fontId="0" fillId="3" borderId="0" xfId="0" applyNumberFormat="1" applyFont="1" applyFill="1" applyBorder="1"/>
    <x:xf numFmtId="201" fontId="0" fillId="3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e6ce35cc7415c" /><Relationship Type="http://schemas.openxmlformats.org/officeDocument/2006/relationships/theme" Target="/xl/theme/theme1.xml" Id="R390cf49fad064716" /><Relationship Type="http://schemas.openxmlformats.org/officeDocument/2006/relationships/sharedStrings" Target="/xl/sharedStrings.xml" Id="R7e40c445afa0481b" /><Relationship Type="http://schemas.openxmlformats.org/officeDocument/2006/relationships/worksheet" Target="/xl/worksheets/sheet1.xml" Id="R623111e1ffbe4ee6" /><Relationship Type="http://schemas.openxmlformats.org/officeDocument/2006/relationships/worksheet" Target="/xl/worksheets/sheet2.xml" Id="R349ed594dae441c8" /><Relationship Type="http://schemas.openxmlformats.org/officeDocument/2006/relationships/worksheet" Target="/xl/worksheets/sheet3.xml" Id="Rca312668f0214c55" /><Relationship Type="http://schemas.openxmlformats.org/officeDocument/2006/relationships/worksheet" Target="/xl/worksheets/sheet4.xml" Id="R082cd0032b204751" /><Relationship Type="http://schemas.openxmlformats.org/officeDocument/2006/relationships/worksheet" Target="/xl/worksheets/sheet5.xml" Id="R14275bffaee14e1b" /><Relationship Type="http://schemas.openxmlformats.org/officeDocument/2006/relationships/worksheet" Target="/xl/worksheets/sheet6.xml" Id="R3f82411f087f44a4" /><Relationship Type="http://schemas.openxmlformats.org/officeDocument/2006/relationships/worksheet" Target="/xl/worksheets/sheet7.xml" Id="R4e5495664bd54aba" /></Relationships>
</file>

<file path=xl/tables/table1.xml><?xml version="1.0" encoding="utf-8"?>
<x:table xmlns:x="http://schemas.openxmlformats.org/spreadsheetml/2006/main" id="1" name="Changes_zhTW" displayName="Changes_zhTW" ref="A5:N25" headerRowCount="1" totalsRowCount="0" totalsRowShown="0">
  <x:tableColumns count="14">
    <x:tableColumn id="1" name="變更編號"/>
    <x:tableColumn id="2" name="原核准稿版本"/>
    <x:tableColumn id="3" name="提議稿版本"/>
    <x:tableColumn id="4" name="品項代碼"/>
    <x:tableColumn id="5" name="受影響數量"/>
    <x:tableColumn id="6" name="幣別"/>
    <x:tableColumn id="7" name="原單價"/>
    <x:tableColumn id="8" name="新單價"/>
    <x:tableColumn id="9" name="變更負責人"/>
    <x:tableColumn id="10" name="決定"/>
    <x:tableColumn id="11" name="必要角色數"/>
    <x:tableColumn id="12" name="報價證據網址"/>
    <x:tableColumn id="13" name="輸入問題"/>
    <x:tableColumn id="14" name="下一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mpacts_zhTW" displayName="Impacts_zhTW" ref="A5:N25" headerRowCount="1" totalsRowCount="0" totalsRowShown="0">
  <x:tableColumns count="14">
    <x:tableColumn id="1" name="變更編號"/>
    <x:tableColumn id="2" name="一次性費用"/>
    <x:tableColumn id="3" name="報廢費用"/>
    <x:tableColumn id="4" name="運費差額"/>
    <x:tableColumn id="5" name="稅費差額"/>
    <x:tableColumn id="6" name="原承諾日"/>
    <x:tableColumn id="7" name="新承諾日"/>
    <x:tableColumn id="8" name="單價差額"/>
    <x:tableColumn id="9" name="受影響數量"/>
    <x:tableColumn id="10" name="變動成本差額"/>
    <x:tableColumn id="11" name="總差額"/>
    <x:tableColumn id="12" name="日曆天差額"/>
    <x:tableColumn id="13" name="輸入問題"/>
    <x:tableColumn id="14" name="試算處理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pprovals_zhTW" displayName="Approvals_zhTW" ref="A5:I85" headerRowCount="1" totalsRowCount="0" totalsRowShown="0">
  <x:tableColumns count="9">
    <x:tableColumn id="1" name="變更編號"/>
    <x:tableColumn id="2" name="提議稿版本"/>
    <x:tableColumn id="3" name="必要角色"/>
    <x:tableColumn id="4" name="決定"/>
    <x:tableColumn id="5" name="具名核准人"/>
    <x:tableColumn id="6" name="證據網址"/>
    <x:tableColumn id="7" name="決定日期"/>
    <x:tableColumn id="8" name="輸入問題"/>
    <x:tableColumn id="9" name="核准已記錄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copes_zhTW" displayName="Scopes_zhTW" ref="A5:K45" headerRowCount="1" totalsRowCount="0" totalsRowShown="0">
  <x:tableColumns count="11">
    <x:tableColumn id="1" name="範圍編號"/>
    <x:tableColumn id="2" name="變更編號"/>
    <x:tableColumn id="3" name="市場"/>
    <x:tableColumn id="4" name="批次代碼"/>
    <x:tableColumn id="5" name="受影響數量"/>
    <x:tableColumn id="6" name="生產狀態"/>
    <x:tableColumn id="7" name="處置"/>
    <x:tableColumn id="8" name="地區負責人"/>
    <x:tableColumn id="9" name="現用稿版本"/>
    <x:tableColumn id="10" name="證據網址"/>
    <x:tableColumn id="11" name="輸入問題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zhTW" displayName="Exceptions_zhTW" ref="A5:H25" headerRowCount="1" totalsRowCount="0" totalsRowShown="0">
  <x:tableColumns count="8">
    <x:tableColumn id="1" name="變更編號"/>
    <x:tableColumn id="2" name="負責人"/>
    <x:tableColumn id="3" name="登錄問題"/>
    <x:tableColumn id="4" name="必要核准列數"/>
    <x:tableColumn id="5" name="已記錄核准"/>
    <x:tableColumn id="6" name="成本紀錄符合筆數"/>
    <x:tableColumn id="7" name="範圍數量"/>
    <x:tableColumn id="8" name="下一步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Versions_zhTW" displayName="Versions_zhTW" ref="A5:G25" headerRowCount="1" totalsRowCount="0" totalsRowShown="0">
  <x:tableColumns count="7">
    <x:tableColumn id="1" name="檔案版本"/>
    <x:tableColumn id="2" name="版本日期"/>
    <x:tableColumn id="3" name="變更編號"/>
    <x:tableColumn id="4" name="原檔案版本"/>
    <x:tableColumn id="5" name="新檔案版本"/>
    <x:tableColumn id="6" name="紀錄負責人"/>
    <x:tableColumn id="7" name="證據網址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cf1390cda88470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9b1910c23804e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7035055dc964b8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4960d7f1bfc405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531996aaf13b455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00f11c2141b4d0b" /></Relationships>
</file>

<file path=xl/worksheets/sheet1.xml><?xml version="1.0" encoding="utf-8"?>
<x:worksheet xmlns:x="http://schemas.openxmlformats.org/spreadsheetml/2006/main">
  <x:sheetPr>
    <x:tabColor rgb="FFA27654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生產變更單登錄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8" customHeight="1">
      <x:c r="A4" s="5" t="str">
        <x:v>範本一點零版，日期2026-10-16。製作與驗證2026-10-20。下次檢視2027-01-16。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4" customHeight="1">
      <x:c r="A6" s="5" t="str">
        <x:v>從最後簽認的稿件與採購單開始。保留原核准版本，指派固定變更編號與提議稿版本；供應商操作不明時，不用新訂單取代舊操作。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4" customHeight="1">
      <x:c r="A9" s="5" t="str">
        <x:v>兩筆已填資料是假設試算，不是真實客戶結果、供應商報價或已核准變更。證據網址、具名核准及日期刻意留空，示例不授權生產或出貨。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4" customHeight="1">
      <x:c r="A12" s="5" t="str">
        <x:v>淺黃色可編輯，淺藍色為計算欄。已知為零的費用填入零，空白表示未知。每筆變更限一種幣別，不合計不同幣別；稅費與運費為人工報價差額，不推算適用稅率。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44" customHeight="1">
      <x:c r="A15" s="5" t="str">
        <x:v>總差額等於新舊單價差乘受影響數量，再加一次性費用、報廢、運費與稅費差額。日曆天差額等於新承諾日減原承諾日。允許負差額，但實際折讓仍須另行核對。 總差額四捨五入至小數第二位，使用前確認契約與幣別的進位規則。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44" customHeight="1">
      <x:c r="A18" s="5" t="str">
        <x:v>在變更登錄設定必要核准角色數，再於核准紀錄建立同稿版本、符合必要角色數的不重複角色列。具名核准人、日期與證據網址分別必填，重複角色不增加核准權限。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44" customHeight="1">
      <x:c r="A21" s="5" t="str">
        <x:v>依市場與生產狀態拆分批次，範圍數量須對上受影響數量。核准紀錄不證明供應商已停止、重工或出貨；實際回覆與未知操作應另留可追蹤證據。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44" customHeight="1">
      <x:c r="A24" s="5" t="str">
        <x:v>容量為二十筆變更、二十筆成本紀錄、八十列核准與四十列範圍。擴充前測試下一空列，並一併延伸公式、驗證與依賴範圍。逗號分隔檔只提供登錄值，不會自動重算。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44" customHeight="1">
      <x:c r="A27" s="5" t="str">
        <x:v>依版本日期每季檢視，保留舊匯出與決定，不覆蓋已核准原稿。用於實際決策前，先以真實紀錄取代假設資料。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55" customHeight="1">
      <x:c r="A31" s="5" t="str">
        <x:v>方法為 Giftpack 編輯團隊原創作業模型。輸入是使用者提供的前後估算，不是實測產業數據。服務背景：https://giftpack.ai/faq/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mergeCells>
    <x:mergeCell ref="A2:F2"/>
    <x:mergeCell ref="A4:F4"/>
    <x:mergeCell ref="A6:F7"/>
    <x:mergeCell ref="A9:F10"/>
    <x:mergeCell ref="A12:F13"/>
    <x:mergeCell ref="A15:F16"/>
    <x:mergeCell ref="A18:F19"/>
    <x:mergeCell ref="A21:F22"/>
    <x:mergeCell ref="A24:F25"/>
    <x:mergeCell ref="A27:F28"/>
    <x:mergeCell ref="A31:F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495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變更登錄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變更編號</x:v>
      </x:c>
      <x:c r="B5" s="15" t="str">
        <x:v>原核准稿版本</x:v>
      </x:c>
      <x:c r="C5" s="15" t="str">
        <x:v>提議稿版本</x:v>
      </x:c>
      <x:c r="D5" s="15" t="str">
        <x:v>品項代碼</x:v>
      </x:c>
      <x:c r="E5" s="15" t="str">
        <x:v>受影響數量</x:v>
      </x:c>
      <x:c r="F5" s="15" t="str">
        <x:v>幣別</x:v>
      </x:c>
      <x:c r="G5" s="15" t="str">
        <x:v>原單價</x:v>
      </x:c>
      <x:c r="H5" s="15" t="str">
        <x:v>新單價</x:v>
      </x:c>
      <x:c r="I5" s="15" t="str">
        <x:v>變更負責人</x:v>
      </x:c>
      <x:c r="J5" s="15" t="str">
        <x:v>決定</x:v>
      </x:c>
      <x:c r="K5" s="15" t="str">
        <x:v>必要角色數</x:v>
      </x:c>
      <x:c r="L5" s="15" t="str">
        <x:v>報價證據網址</x:v>
      </x:c>
      <x:c r="M5" s="15" t="str">
        <x:v>輸入問題</x:v>
      </x:c>
      <x:c r="N5" s="16" t="str">
        <x:v>下一步</x:v>
      </x:c>
    </x:row>
    <x:row r="6" ht="36" customHeight="1">
      <x:c r="A6" s="17" t="str">
        <x:v>CH-001</x:v>
      </x:c>
      <x:c r="B6" s="17" t="str">
        <x:v>BOX-R1</x:v>
      </x:c>
      <x:c r="C6" s="17" t="str">
        <x:v>BOX-R2</x:v>
      </x:c>
      <x:c r="D6" s="17" t="str">
        <x:v>BOX</x:v>
      </x:c>
      <x:c r="E6" s="21" t="n">
        <x:v>1000</x:v>
      </x:c>
      <x:c r="F6" s="17" t="str">
        <x:v>USD</x:v>
      </x:c>
      <x:c r="G6" s="20" t="n">
        <x:v>2</x:v>
      </x:c>
      <x:c r="H6" s="20" t="n">
        <x:v>2.3</x:v>
      </x:c>
      <x:c r="I6" s="17" t="str">
        <x:v>採購負責人</x:v>
      </x:c>
      <x:c r="J6" s="17" t="str">
        <x:v>未核准</x:v>
      </x:c>
      <x:c r="K6" s="22" t="n">
        <x:v>3</x:v>
      </x:c>
      <x:c r="L6" s="17" t="str"/>
      <x:c r="M6" s="18" t="n">
        <x:f>IF(COUNTA(A6:L6)=0,"",IF(OR(COUNTBLANK(A6:L6)&gt;0,COUNTIFS($A$6:$A$25,A6)&lt;&gt;1,NOT(ISNUMBER(E6)),IF(ISNUMBER(E6),OR(E6&lt;0,E6&lt;&gt;INT(E6)),FALSE),NOT(ISNUMBER(G6)),NOT(ISNUMBER(H6)),IF(ISNUMBER(G6),G6&lt;0,FALSE),IF(ISNUMBER(H6),H6&lt;0,FALSE),NOT(ISNUMBER(K6)),IF(ISNUMBER(K6),OR(K6&lt;1,K6&lt;&gt;INT(K6)),FALSE)),1,0))</x:f>
        <x:v>1</x:v>
      </x:c>
      <x:c r="N6" s="19" t="str">
        <x:f>IF(A6="","",IF(J6="已否決","變更已否決，核對既有作業",IF(J6="暫停","已暫停，向供應商確認停止",IF(M6&gt;0,"補齊必要變更欄位",IF(OR(COUNTIFS('核准紀錄'!$A$6:$A$85,A6)&lt;&gt;K6,SUMIFS('核准紀錄'!$I$6:$I$85,'核准紀錄'!$A$6:$A$85,A6)&lt;&gt;K6),"釐清必要核准",IF(OR(COUNTIFS('影響試算'!$A$6:$A$25,A6)&lt;&gt;1,SUMIFS('影響試算'!$M$6:$M$25,'影響試算'!$A$6:$A$25,A6)&gt;0),"確認成本與日期輸入",IF(OR(COUNTIFS('批次市場範圍'!$B$6:$B$45,A6)=0,SUMIFS('批次市場範圍'!$K$6:$K$45,'批次市場範圍'!$B$6:$B$45,A6)&gt;0,SUMIFS('批次市場範圍'!$E$6:$E$45,'批次市場範圍'!$B$6:$B$45,A6)&lt;&gt;E6),"釐清批次範圍與證據",IF(J6="已核准","核准已記錄，仍須確認執行",IF(J6="維持原規格","保留原規格，仍須確認執行","尚未核准，暫停受影響作業")))))))))</x:f>
        <x:v>補齊必要變更欄位</x:v>
      </x:c>
    </x:row>
    <x:row r="7" ht="36" customHeight="1">
      <x:c r="A7" s="17" t="str">
        <x:v>CH-002</x:v>
      </x:c>
      <x:c r="B7" s="17" t="str">
        <x:v>INSERT-R1</x:v>
      </x:c>
      <x:c r="C7" s="17" t="str">
        <x:v>INSERT-R2</x:v>
      </x:c>
      <x:c r="D7" s="17" t="str">
        <x:v>INSERT</x:v>
      </x:c>
      <x:c r="E7" s="21" t="n">
        <x:v>400</x:v>
      </x:c>
      <x:c r="F7" s="17" t="str">
        <x:v>TWD</x:v>
      </x:c>
      <x:c r="G7" s="20" t="n">
        <x:v>6</x:v>
      </x:c>
      <x:c r="H7" s="20" t="n">
        <x:v>6.5</x:v>
      </x:c>
      <x:c r="I7" s="17" t="str">
        <x:v>採購負責人</x:v>
      </x:c>
      <x:c r="J7" s="17" t="str">
        <x:v>未核准</x:v>
      </x:c>
      <x:c r="K7" s="22" t="n">
        <x:v>3</x:v>
      </x:c>
      <x:c r="L7" s="17" t="str"/>
      <x:c r="M7" s="18" t="n">
        <x:f>IF(COUNTA(A7:L7)=0,"",IF(OR(COUNTBLANK(A7:L7)&gt;0,COUNTIFS($A$6:$A$25,A7)&lt;&gt;1,NOT(ISNUMBER(E7)),IF(ISNUMBER(E7),OR(E7&lt;0,E7&lt;&gt;INT(E7)),FALSE),NOT(ISNUMBER(G7)),NOT(ISNUMBER(H7)),IF(ISNUMBER(G7),G7&lt;0,FALSE),IF(ISNUMBER(H7),H7&lt;0,FALSE),NOT(ISNUMBER(K7)),IF(ISNUMBER(K7),OR(K7&lt;1,K7&lt;&gt;INT(K7)),FALSE)),1,0))</x:f>
        <x:v>1</x:v>
      </x:c>
      <x:c r="N7" s="19" t="str">
        <x:f>IF(A7="","",IF(J7="已否決","變更已否決，核對既有作業",IF(J7="暫停","已暫停，向供應商確認停止",IF(M7&gt;0,"補齊必要變更欄位",IF(OR(COUNTIFS('核准紀錄'!$A$6:$A$85,A7)&lt;&gt;K7,SUMIFS('核准紀錄'!$I$6:$I$85,'核准紀錄'!$A$6:$A$85,A7)&lt;&gt;K7),"釐清必要核准",IF(OR(COUNTIFS('影響試算'!$A$6:$A$25,A7)&lt;&gt;1,SUMIFS('影響試算'!$M$6:$M$25,'影響試算'!$A$6:$A$25,A7)&gt;0),"確認成本與日期輸入",IF(OR(COUNTIFS('批次市場範圍'!$B$6:$B$45,A7)=0,SUMIFS('批次市場範圍'!$K$6:$K$45,'批次市場範圍'!$B$6:$B$45,A7)&gt;0,SUMIFS('批次市場範圍'!$E$6:$E$45,'批次市場範圍'!$B$6:$B$45,A7)&lt;&gt;E7),"釐清批次範圍與證據",IF(J7="已核准","核准已記錄，仍須確認執行",IF(J7="維持原規格","保留原規格，仍須確認執行","尚未核准，暫停受影響作業")))))))))</x:f>
        <x:v>補齊必要變更欄位</x:v>
      </x:c>
    </x:row>
    <x:row r="8" ht="36" customHeight="1">
      <x:c r="A8" s="17"/>
      <x:c r="B8" s="17"/>
      <x:c r="C8" s="17"/>
      <x:c r="D8" s="17"/>
      <x:c r="E8" s="21"/>
      <x:c r="F8" s="17"/>
      <x:c r="G8" s="20"/>
      <x:c r="H8" s="20"/>
      <x:c r="I8" s="17"/>
      <x:c r="J8" s="17"/>
      <x:c r="K8" s="22"/>
      <x:c r="L8" s="17"/>
      <x:c r="M8" s="18" t="str">
        <x:f>IF(COUNTA(A8:L8)=0,"",IF(OR(COUNTBLANK(A8:L8)&gt;0,COUNTIFS($A$6:$A$25,A8)&lt;&gt;1,NOT(ISNUMBER(E8)),IF(ISNUMBER(E8),OR(E8&lt;0,E8&lt;&gt;INT(E8)),FALSE),NOT(ISNUMBER(G8)),NOT(ISNUMBER(H8)),IF(ISNUMBER(G8),G8&lt;0,FALSE),IF(ISNUMBER(H8),H8&lt;0,FALSE),NOT(ISNUMBER(K8)),IF(ISNUMBER(K8),OR(K8&lt;1,K8&lt;&gt;INT(K8)),FALSE)),1,0))</x:f>
      </x:c>
      <x:c r="N8" s="19" t="str">
        <x:f>IF(A8="","",IF(J8="已否決","變更已否決，核對既有作業",IF(J8="暫停","已暫停，向供應商確認停止",IF(M8&gt;0,"補齊必要變更欄位",IF(OR(COUNTIFS('核准紀錄'!$A$6:$A$85,A8)&lt;&gt;K8,SUMIFS('核准紀錄'!$I$6:$I$85,'核准紀錄'!$A$6:$A$85,A8)&lt;&gt;K8),"釐清必要核准",IF(OR(COUNTIFS('影響試算'!$A$6:$A$25,A8)&lt;&gt;1,SUMIFS('影響試算'!$M$6:$M$25,'影響試算'!$A$6:$A$25,A8)&gt;0),"確認成本與日期輸入",IF(OR(COUNTIFS('批次市場範圍'!$B$6:$B$45,A8)=0,SUMIFS('批次市場範圍'!$K$6:$K$45,'批次市場範圍'!$B$6:$B$45,A8)&gt;0,SUMIFS('批次市場範圍'!$E$6:$E$45,'批次市場範圍'!$B$6:$B$45,A8)&lt;&gt;E8),"釐清批次範圍與證據",IF(J8="已核准","核准已記錄，仍須確認執行",IF(J8="維持原規格","保留原規格，仍須確認執行","尚未核准，暫停受影響作業")))))))))</x:f>
      </x:c>
    </x:row>
    <x:row r="9" ht="36" customHeight="1">
      <x:c r="A9" s="17"/>
      <x:c r="B9" s="17"/>
      <x:c r="C9" s="17"/>
      <x:c r="D9" s="17"/>
      <x:c r="E9" s="21"/>
      <x:c r="F9" s="17"/>
      <x:c r="G9" s="20"/>
      <x:c r="H9" s="20"/>
      <x:c r="I9" s="17"/>
      <x:c r="J9" s="17"/>
      <x:c r="K9" s="22"/>
      <x:c r="L9" s="17"/>
      <x:c r="M9" s="18" t="str">
        <x:f>IF(COUNTA(A9:L9)=0,"",IF(OR(COUNTBLANK(A9:L9)&gt;0,COUNTIFS($A$6:$A$25,A9)&lt;&gt;1,NOT(ISNUMBER(E9)),IF(ISNUMBER(E9),OR(E9&lt;0,E9&lt;&gt;INT(E9)),FALSE),NOT(ISNUMBER(G9)),NOT(ISNUMBER(H9)),IF(ISNUMBER(G9),G9&lt;0,FALSE),IF(ISNUMBER(H9),H9&lt;0,FALSE),NOT(ISNUMBER(K9)),IF(ISNUMBER(K9),OR(K9&lt;1,K9&lt;&gt;INT(K9)),FALSE)),1,0))</x:f>
      </x:c>
      <x:c r="N9" s="19" t="str">
        <x:f>IF(A9="","",IF(J9="已否決","變更已否決，核對既有作業",IF(J9="暫停","已暫停，向供應商確認停止",IF(M9&gt;0,"補齊必要變更欄位",IF(OR(COUNTIFS('核准紀錄'!$A$6:$A$85,A9)&lt;&gt;K9,SUMIFS('核准紀錄'!$I$6:$I$85,'核准紀錄'!$A$6:$A$85,A9)&lt;&gt;K9),"釐清必要核准",IF(OR(COUNTIFS('影響試算'!$A$6:$A$25,A9)&lt;&gt;1,SUMIFS('影響試算'!$M$6:$M$25,'影響試算'!$A$6:$A$25,A9)&gt;0),"確認成本與日期輸入",IF(OR(COUNTIFS('批次市場範圍'!$B$6:$B$45,A9)=0,SUMIFS('批次市場範圍'!$K$6:$K$45,'批次市場範圍'!$B$6:$B$45,A9)&gt;0,SUMIFS('批次市場範圍'!$E$6:$E$45,'批次市場範圍'!$B$6:$B$45,A9)&lt;&gt;E9),"釐清批次範圍與證據",IF(J9="已核准","核准已記錄，仍須確認執行",IF(J9="維持原規格","保留原規格，仍須確認執行","尚未核准，暫停受影響作業")))))))))</x:f>
      </x:c>
    </x:row>
    <x:row r="10" ht="36" customHeight="1">
      <x:c r="A10" s="17"/>
      <x:c r="B10" s="17"/>
      <x:c r="C10" s="17"/>
      <x:c r="D10" s="17"/>
      <x:c r="E10" s="21"/>
      <x:c r="F10" s="17"/>
      <x:c r="G10" s="20"/>
      <x:c r="H10" s="20"/>
      <x:c r="I10" s="17"/>
      <x:c r="J10" s="17"/>
      <x:c r="K10" s="22"/>
      <x:c r="L10" s="17"/>
      <x:c r="M10" s="18" t="str">
        <x:f>IF(COUNTA(A10:L10)=0,"",IF(OR(COUNTBLANK(A10:L10)&gt;0,COUNTIFS($A$6:$A$25,A10)&lt;&gt;1,NOT(ISNUMBER(E10)),IF(ISNUMBER(E10),OR(E10&lt;0,E10&lt;&gt;INT(E10)),FALSE),NOT(ISNUMBER(G10)),NOT(ISNUMBER(H10)),IF(ISNUMBER(G10),G10&lt;0,FALSE),IF(ISNUMBER(H10),H10&lt;0,FALSE),NOT(ISNUMBER(K10)),IF(ISNUMBER(K10),OR(K10&lt;1,K10&lt;&gt;INT(K10)),FALSE)),1,0))</x:f>
      </x:c>
      <x:c r="N10" s="19" t="str">
        <x:f>IF(A10="","",IF(J10="已否決","變更已否決，核對既有作業",IF(J10="暫停","已暫停，向供應商確認停止",IF(M10&gt;0,"補齊必要變更欄位",IF(OR(COUNTIFS('核准紀錄'!$A$6:$A$85,A10)&lt;&gt;K10,SUMIFS('核准紀錄'!$I$6:$I$85,'核准紀錄'!$A$6:$A$85,A10)&lt;&gt;K10),"釐清必要核准",IF(OR(COUNTIFS('影響試算'!$A$6:$A$25,A10)&lt;&gt;1,SUMIFS('影響試算'!$M$6:$M$25,'影響試算'!$A$6:$A$25,A10)&gt;0),"確認成本與日期輸入",IF(OR(COUNTIFS('批次市場範圍'!$B$6:$B$45,A10)=0,SUMIFS('批次市場範圍'!$K$6:$K$45,'批次市場範圍'!$B$6:$B$45,A10)&gt;0,SUMIFS('批次市場範圍'!$E$6:$E$45,'批次市場範圍'!$B$6:$B$45,A10)&lt;&gt;E10),"釐清批次範圍與證據",IF(J10="已核准","核准已記錄，仍須確認執行",IF(J10="維持原規格","保留原規格，仍須確認執行","尚未核准，暫停受影響作業")))))))))</x:f>
      </x:c>
    </x:row>
    <x:row r="11" ht="36" customHeight="1">
      <x:c r="A11" s="17"/>
      <x:c r="B11" s="17"/>
      <x:c r="C11" s="17"/>
      <x:c r="D11" s="17"/>
      <x:c r="E11" s="21"/>
      <x:c r="F11" s="17"/>
      <x:c r="G11" s="20"/>
      <x:c r="H11" s="20"/>
      <x:c r="I11" s="17"/>
      <x:c r="J11" s="17"/>
      <x:c r="K11" s="22"/>
      <x:c r="L11" s="17"/>
      <x:c r="M11" s="18" t="str">
        <x:f>IF(COUNTA(A11:L11)=0,"",IF(OR(COUNTBLANK(A11:L11)&gt;0,COUNTIFS($A$6:$A$25,A11)&lt;&gt;1,NOT(ISNUMBER(E11)),IF(ISNUMBER(E11),OR(E11&lt;0,E11&lt;&gt;INT(E11)),FALSE),NOT(ISNUMBER(G11)),NOT(ISNUMBER(H11)),IF(ISNUMBER(G11),G11&lt;0,FALSE),IF(ISNUMBER(H11),H11&lt;0,FALSE),NOT(ISNUMBER(K11)),IF(ISNUMBER(K11),OR(K11&lt;1,K11&lt;&gt;INT(K11)),FALSE)),1,0))</x:f>
      </x:c>
      <x:c r="N11" s="19" t="str">
        <x:f>IF(A11="","",IF(J11="已否決","變更已否決，核對既有作業",IF(J11="暫停","已暫停，向供應商確認停止",IF(M11&gt;0,"補齊必要變更欄位",IF(OR(COUNTIFS('核准紀錄'!$A$6:$A$85,A11)&lt;&gt;K11,SUMIFS('核准紀錄'!$I$6:$I$85,'核准紀錄'!$A$6:$A$85,A11)&lt;&gt;K11),"釐清必要核准",IF(OR(COUNTIFS('影響試算'!$A$6:$A$25,A11)&lt;&gt;1,SUMIFS('影響試算'!$M$6:$M$25,'影響試算'!$A$6:$A$25,A11)&gt;0),"確認成本與日期輸入",IF(OR(COUNTIFS('批次市場範圍'!$B$6:$B$45,A11)=0,SUMIFS('批次市場範圍'!$K$6:$K$45,'批次市場範圍'!$B$6:$B$45,A11)&gt;0,SUMIFS('批次市場範圍'!$E$6:$E$45,'批次市場範圍'!$B$6:$B$45,A11)&lt;&gt;E11),"釐清批次範圍與證據",IF(J11="已核准","核准已記錄，仍須確認執行",IF(J11="維持原規格","保留原規格，仍須確認執行","尚未核准，暫停受影響作業")))))))))</x:f>
      </x:c>
    </x:row>
    <x:row r="12" ht="36" customHeight="1">
      <x:c r="A12" s="17"/>
      <x:c r="B12" s="17"/>
      <x:c r="C12" s="17"/>
      <x:c r="D12" s="17"/>
      <x:c r="E12" s="21"/>
      <x:c r="F12" s="17"/>
      <x:c r="G12" s="20"/>
      <x:c r="H12" s="20"/>
      <x:c r="I12" s="17"/>
      <x:c r="J12" s="17"/>
      <x:c r="K12" s="22"/>
      <x:c r="L12" s="17"/>
      <x:c r="M12" s="18" t="str">
        <x:f>IF(COUNTA(A12:L12)=0,"",IF(OR(COUNTBLANK(A12:L12)&gt;0,COUNTIFS($A$6:$A$25,A12)&lt;&gt;1,NOT(ISNUMBER(E12)),IF(ISNUMBER(E12),OR(E12&lt;0,E12&lt;&gt;INT(E12)),FALSE),NOT(ISNUMBER(G12)),NOT(ISNUMBER(H12)),IF(ISNUMBER(G12),G12&lt;0,FALSE),IF(ISNUMBER(H12),H12&lt;0,FALSE),NOT(ISNUMBER(K12)),IF(ISNUMBER(K12),OR(K12&lt;1,K12&lt;&gt;INT(K12)),FALSE)),1,0))</x:f>
      </x:c>
      <x:c r="N12" s="19" t="str">
        <x:f>IF(A12="","",IF(J12="已否決","變更已否決，核對既有作業",IF(J12="暫停","已暫停，向供應商確認停止",IF(M12&gt;0,"補齊必要變更欄位",IF(OR(COUNTIFS('核准紀錄'!$A$6:$A$85,A12)&lt;&gt;K12,SUMIFS('核准紀錄'!$I$6:$I$85,'核准紀錄'!$A$6:$A$85,A12)&lt;&gt;K12),"釐清必要核准",IF(OR(COUNTIFS('影響試算'!$A$6:$A$25,A12)&lt;&gt;1,SUMIFS('影響試算'!$M$6:$M$25,'影響試算'!$A$6:$A$25,A12)&gt;0),"確認成本與日期輸入",IF(OR(COUNTIFS('批次市場範圍'!$B$6:$B$45,A12)=0,SUMIFS('批次市場範圍'!$K$6:$K$45,'批次市場範圍'!$B$6:$B$45,A12)&gt;0,SUMIFS('批次市場範圍'!$E$6:$E$45,'批次市場範圍'!$B$6:$B$45,A12)&lt;&gt;E12),"釐清批次範圍與證據",IF(J12="已核准","核准已記錄，仍須確認執行",IF(J12="維持原規格","保留原規格，仍須確認執行","尚未核准，暫停受影響作業")))))))))</x:f>
      </x:c>
    </x:row>
    <x:row r="13" ht="36" customHeight="1">
      <x:c r="A13" s="17"/>
      <x:c r="B13" s="17"/>
      <x:c r="C13" s="17"/>
      <x:c r="D13" s="17"/>
      <x:c r="E13" s="21"/>
      <x:c r="F13" s="17"/>
      <x:c r="G13" s="20"/>
      <x:c r="H13" s="20"/>
      <x:c r="I13" s="17"/>
      <x:c r="J13" s="17"/>
      <x:c r="K13" s="22"/>
      <x:c r="L13" s="17"/>
      <x:c r="M13" s="18" t="str">
        <x:f>IF(COUNTA(A13:L13)=0,"",IF(OR(COUNTBLANK(A13:L13)&gt;0,COUNTIFS($A$6:$A$25,A13)&lt;&gt;1,NOT(ISNUMBER(E13)),IF(ISNUMBER(E13),OR(E13&lt;0,E13&lt;&gt;INT(E13)),FALSE),NOT(ISNUMBER(G13)),NOT(ISNUMBER(H13)),IF(ISNUMBER(G13),G13&lt;0,FALSE),IF(ISNUMBER(H13),H13&lt;0,FALSE),NOT(ISNUMBER(K13)),IF(ISNUMBER(K13),OR(K13&lt;1,K13&lt;&gt;INT(K13)),FALSE)),1,0))</x:f>
      </x:c>
      <x:c r="N13" s="19" t="str">
        <x:f>IF(A13="","",IF(J13="已否決","變更已否決，核對既有作業",IF(J13="暫停","已暫停，向供應商確認停止",IF(M13&gt;0,"補齊必要變更欄位",IF(OR(COUNTIFS('核准紀錄'!$A$6:$A$85,A13)&lt;&gt;K13,SUMIFS('核准紀錄'!$I$6:$I$85,'核准紀錄'!$A$6:$A$85,A13)&lt;&gt;K13),"釐清必要核准",IF(OR(COUNTIFS('影響試算'!$A$6:$A$25,A13)&lt;&gt;1,SUMIFS('影響試算'!$M$6:$M$25,'影響試算'!$A$6:$A$25,A13)&gt;0),"確認成本與日期輸入",IF(OR(COUNTIFS('批次市場範圍'!$B$6:$B$45,A13)=0,SUMIFS('批次市場範圍'!$K$6:$K$45,'批次市場範圍'!$B$6:$B$45,A13)&gt;0,SUMIFS('批次市場範圍'!$E$6:$E$45,'批次市場範圍'!$B$6:$B$45,A13)&lt;&gt;E13),"釐清批次範圍與證據",IF(J13="已核准","核准已記錄，仍須確認執行",IF(J13="維持原規格","保留原規格，仍須確認執行","尚未核准，暫停受影響作業")))))))))</x:f>
      </x:c>
    </x:row>
    <x:row r="14" ht="36" customHeight="1">
      <x:c r="A14" s="17"/>
      <x:c r="B14" s="17"/>
      <x:c r="C14" s="17"/>
      <x:c r="D14" s="17"/>
      <x:c r="E14" s="21"/>
      <x:c r="F14" s="17"/>
      <x:c r="G14" s="20"/>
      <x:c r="H14" s="20"/>
      <x:c r="I14" s="17"/>
      <x:c r="J14" s="17"/>
      <x:c r="K14" s="22"/>
      <x:c r="L14" s="17"/>
      <x:c r="M14" s="18" t="str">
        <x:f>IF(COUNTA(A14:L14)=0,"",IF(OR(COUNTBLANK(A14:L14)&gt;0,COUNTIFS($A$6:$A$25,A14)&lt;&gt;1,NOT(ISNUMBER(E14)),IF(ISNUMBER(E14),OR(E14&lt;0,E14&lt;&gt;INT(E14)),FALSE),NOT(ISNUMBER(G14)),NOT(ISNUMBER(H14)),IF(ISNUMBER(G14),G14&lt;0,FALSE),IF(ISNUMBER(H14),H14&lt;0,FALSE),NOT(ISNUMBER(K14)),IF(ISNUMBER(K14),OR(K14&lt;1,K14&lt;&gt;INT(K14)),FALSE)),1,0))</x:f>
      </x:c>
      <x:c r="N14" s="19" t="str">
        <x:f>IF(A14="","",IF(J14="已否決","變更已否決，核對既有作業",IF(J14="暫停","已暫停，向供應商確認停止",IF(M14&gt;0,"補齊必要變更欄位",IF(OR(COUNTIFS('核准紀錄'!$A$6:$A$85,A14)&lt;&gt;K14,SUMIFS('核准紀錄'!$I$6:$I$85,'核准紀錄'!$A$6:$A$85,A14)&lt;&gt;K14),"釐清必要核准",IF(OR(COUNTIFS('影響試算'!$A$6:$A$25,A14)&lt;&gt;1,SUMIFS('影響試算'!$M$6:$M$25,'影響試算'!$A$6:$A$25,A14)&gt;0),"確認成本與日期輸入",IF(OR(COUNTIFS('批次市場範圍'!$B$6:$B$45,A14)=0,SUMIFS('批次市場範圍'!$K$6:$K$45,'批次市場範圍'!$B$6:$B$45,A14)&gt;0,SUMIFS('批次市場範圍'!$E$6:$E$45,'批次市場範圍'!$B$6:$B$45,A14)&lt;&gt;E14),"釐清批次範圍與證據",IF(J14="已核准","核准已記錄，仍須確認執行",IF(J14="維持原規格","保留原規格，仍須確認執行","尚未核准，暫停受影響作業")))))))))</x:f>
      </x:c>
    </x:row>
    <x:row r="15" ht="36" customHeight="1">
      <x:c r="A15" s="17"/>
      <x:c r="B15" s="17"/>
      <x:c r="C15" s="17"/>
      <x:c r="D15" s="17"/>
      <x:c r="E15" s="21"/>
      <x:c r="F15" s="17"/>
      <x:c r="G15" s="20"/>
      <x:c r="H15" s="20"/>
      <x:c r="I15" s="17"/>
      <x:c r="J15" s="17"/>
      <x:c r="K15" s="22"/>
      <x:c r="L15" s="17"/>
      <x:c r="M15" s="18" t="str">
        <x:f>IF(COUNTA(A15:L15)=0,"",IF(OR(COUNTBLANK(A15:L15)&gt;0,COUNTIFS($A$6:$A$25,A15)&lt;&gt;1,NOT(ISNUMBER(E15)),IF(ISNUMBER(E15),OR(E15&lt;0,E15&lt;&gt;INT(E15)),FALSE),NOT(ISNUMBER(G15)),NOT(ISNUMBER(H15)),IF(ISNUMBER(G15),G15&lt;0,FALSE),IF(ISNUMBER(H15),H15&lt;0,FALSE),NOT(ISNUMBER(K15)),IF(ISNUMBER(K15),OR(K15&lt;1,K15&lt;&gt;INT(K15)),FALSE)),1,0))</x:f>
      </x:c>
      <x:c r="N15" s="19" t="str">
        <x:f>IF(A15="","",IF(J15="已否決","變更已否決，核對既有作業",IF(J15="暫停","已暫停，向供應商確認停止",IF(M15&gt;0,"補齊必要變更欄位",IF(OR(COUNTIFS('核准紀錄'!$A$6:$A$85,A15)&lt;&gt;K15,SUMIFS('核准紀錄'!$I$6:$I$85,'核准紀錄'!$A$6:$A$85,A15)&lt;&gt;K15),"釐清必要核准",IF(OR(COUNTIFS('影響試算'!$A$6:$A$25,A15)&lt;&gt;1,SUMIFS('影響試算'!$M$6:$M$25,'影響試算'!$A$6:$A$25,A15)&gt;0),"確認成本與日期輸入",IF(OR(COUNTIFS('批次市場範圍'!$B$6:$B$45,A15)=0,SUMIFS('批次市場範圍'!$K$6:$K$45,'批次市場範圍'!$B$6:$B$45,A15)&gt;0,SUMIFS('批次市場範圍'!$E$6:$E$45,'批次市場範圍'!$B$6:$B$45,A15)&lt;&gt;E15),"釐清批次範圍與證據",IF(J15="已核准","核准已記錄，仍須確認執行",IF(J15="維持原規格","保留原規格，仍須確認執行","尚未核准，暫停受影響作業")))))))))</x:f>
      </x:c>
    </x:row>
    <x:row r="16" ht="36" customHeight="1">
      <x:c r="A16" s="17"/>
      <x:c r="B16" s="17"/>
      <x:c r="C16" s="17"/>
      <x:c r="D16" s="17"/>
      <x:c r="E16" s="21"/>
      <x:c r="F16" s="17"/>
      <x:c r="G16" s="20"/>
      <x:c r="H16" s="20"/>
      <x:c r="I16" s="17"/>
      <x:c r="J16" s="17"/>
      <x:c r="K16" s="22"/>
      <x:c r="L16" s="17"/>
      <x:c r="M16" s="18" t="str">
        <x:f>IF(COUNTA(A16:L16)=0,"",IF(OR(COUNTBLANK(A16:L16)&gt;0,COUNTIFS($A$6:$A$25,A16)&lt;&gt;1,NOT(ISNUMBER(E16)),IF(ISNUMBER(E16),OR(E16&lt;0,E16&lt;&gt;INT(E16)),FALSE),NOT(ISNUMBER(G16)),NOT(ISNUMBER(H16)),IF(ISNUMBER(G16),G16&lt;0,FALSE),IF(ISNUMBER(H16),H16&lt;0,FALSE),NOT(ISNUMBER(K16)),IF(ISNUMBER(K16),OR(K16&lt;1,K16&lt;&gt;INT(K16)),FALSE)),1,0))</x:f>
      </x:c>
      <x:c r="N16" s="19" t="str">
        <x:f>IF(A16="","",IF(J16="已否決","變更已否決，核對既有作業",IF(J16="暫停","已暫停，向供應商確認停止",IF(M16&gt;0,"補齊必要變更欄位",IF(OR(COUNTIFS('核准紀錄'!$A$6:$A$85,A16)&lt;&gt;K16,SUMIFS('核准紀錄'!$I$6:$I$85,'核准紀錄'!$A$6:$A$85,A16)&lt;&gt;K16),"釐清必要核准",IF(OR(COUNTIFS('影響試算'!$A$6:$A$25,A16)&lt;&gt;1,SUMIFS('影響試算'!$M$6:$M$25,'影響試算'!$A$6:$A$25,A16)&gt;0),"確認成本與日期輸入",IF(OR(COUNTIFS('批次市場範圍'!$B$6:$B$45,A16)=0,SUMIFS('批次市場範圍'!$K$6:$K$45,'批次市場範圍'!$B$6:$B$45,A16)&gt;0,SUMIFS('批次市場範圍'!$E$6:$E$45,'批次市場範圍'!$B$6:$B$45,A16)&lt;&gt;E16),"釐清批次範圍與證據",IF(J16="已核准","核准已記錄，仍須確認執行",IF(J16="維持原規格","保留原規格，仍須確認執行","尚未核准，暫停受影響作業")))))))))</x:f>
      </x:c>
    </x:row>
    <x:row r="17" ht="36" customHeight="1">
      <x:c r="A17" s="17"/>
      <x:c r="B17" s="17"/>
      <x:c r="C17" s="17"/>
      <x:c r="D17" s="17"/>
      <x:c r="E17" s="21"/>
      <x:c r="F17" s="17"/>
      <x:c r="G17" s="20"/>
      <x:c r="H17" s="20"/>
      <x:c r="I17" s="17"/>
      <x:c r="J17" s="17"/>
      <x:c r="K17" s="22"/>
      <x:c r="L17" s="17"/>
      <x:c r="M17" s="18" t="str">
        <x:f>IF(COUNTA(A17:L17)=0,"",IF(OR(COUNTBLANK(A17:L17)&gt;0,COUNTIFS($A$6:$A$25,A17)&lt;&gt;1,NOT(ISNUMBER(E17)),IF(ISNUMBER(E17),OR(E17&lt;0,E17&lt;&gt;INT(E17)),FALSE),NOT(ISNUMBER(G17)),NOT(ISNUMBER(H17)),IF(ISNUMBER(G17),G17&lt;0,FALSE),IF(ISNUMBER(H17),H17&lt;0,FALSE),NOT(ISNUMBER(K17)),IF(ISNUMBER(K17),OR(K17&lt;1,K17&lt;&gt;INT(K17)),FALSE)),1,0))</x:f>
      </x:c>
      <x:c r="N17" s="19" t="str">
        <x:f>IF(A17="","",IF(J17="已否決","變更已否決，核對既有作業",IF(J17="暫停","已暫停，向供應商確認停止",IF(M17&gt;0,"補齊必要變更欄位",IF(OR(COUNTIFS('核准紀錄'!$A$6:$A$85,A17)&lt;&gt;K17,SUMIFS('核准紀錄'!$I$6:$I$85,'核准紀錄'!$A$6:$A$85,A17)&lt;&gt;K17),"釐清必要核准",IF(OR(COUNTIFS('影響試算'!$A$6:$A$25,A17)&lt;&gt;1,SUMIFS('影響試算'!$M$6:$M$25,'影響試算'!$A$6:$A$25,A17)&gt;0),"確認成本與日期輸入",IF(OR(COUNTIFS('批次市場範圍'!$B$6:$B$45,A17)=0,SUMIFS('批次市場範圍'!$K$6:$K$45,'批次市場範圍'!$B$6:$B$45,A17)&gt;0,SUMIFS('批次市場範圍'!$E$6:$E$45,'批次市場範圍'!$B$6:$B$45,A17)&lt;&gt;E17),"釐清批次範圍與證據",IF(J17="已核准","核准已記錄，仍須確認執行",IF(J17="維持原規格","保留原規格，仍須確認執行","尚未核准，暫停受影響作業")))))))))</x:f>
      </x:c>
    </x:row>
    <x:row r="18" ht="36" customHeight="1">
      <x:c r="A18" s="17"/>
      <x:c r="B18" s="17"/>
      <x:c r="C18" s="17"/>
      <x:c r="D18" s="17"/>
      <x:c r="E18" s="21"/>
      <x:c r="F18" s="17"/>
      <x:c r="G18" s="20"/>
      <x:c r="H18" s="20"/>
      <x:c r="I18" s="17"/>
      <x:c r="J18" s="17"/>
      <x:c r="K18" s="22"/>
      <x:c r="L18" s="17"/>
      <x:c r="M18" s="18" t="str">
        <x:f>IF(COUNTA(A18:L18)=0,"",IF(OR(COUNTBLANK(A18:L18)&gt;0,COUNTIFS($A$6:$A$25,A18)&lt;&gt;1,NOT(ISNUMBER(E18)),IF(ISNUMBER(E18),OR(E18&lt;0,E18&lt;&gt;INT(E18)),FALSE),NOT(ISNUMBER(G18)),NOT(ISNUMBER(H18)),IF(ISNUMBER(G18),G18&lt;0,FALSE),IF(ISNUMBER(H18),H18&lt;0,FALSE),NOT(ISNUMBER(K18)),IF(ISNUMBER(K18),OR(K18&lt;1,K18&lt;&gt;INT(K18)),FALSE)),1,0))</x:f>
      </x:c>
      <x:c r="N18" s="19" t="str">
        <x:f>IF(A18="","",IF(J18="已否決","變更已否決，核對既有作業",IF(J18="暫停","已暫停，向供應商確認停止",IF(M18&gt;0,"補齊必要變更欄位",IF(OR(COUNTIFS('核准紀錄'!$A$6:$A$85,A18)&lt;&gt;K18,SUMIFS('核准紀錄'!$I$6:$I$85,'核准紀錄'!$A$6:$A$85,A18)&lt;&gt;K18),"釐清必要核准",IF(OR(COUNTIFS('影響試算'!$A$6:$A$25,A18)&lt;&gt;1,SUMIFS('影響試算'!$M$6:$M$25,'影響試算'!$A$6:$A$25,A18)&gt;0),"確認成本與日期輸入",IF(OR(COUNTIFS('批次市場範圍'!$B$6:$B$45,A18)=0,SUMIFS('批次市場範圍'!$K$6:$K$45,'批次市場範圍'!$B$6:$B$45,A18)&gt;0,SUMIFS('批次市場範圍'!$E$6:$E$45,'批次市場範圍'!$B$6:$B$45,A18)&lt;&gt;E18),"釐清批次範圍與證據",IF(J18="已核准","核准已記錄，仍須確認執行",IF(J18="維持原規格","保留原規格，仍須確認執行","尚未核准，暫停受影響作業")))))))))</x:f>
      </x:c>
    </x:row>
    <x:row r="19" ht="36" customHeight="1">
      <x:c r="A19" s="17"/>
      <x:c r="B19" s="17"/>
      <x:c r="C19" s="17"/>
      <x:c r="D19" s="17"/>
      <x:c r="E19" s="21"/>
      <x:c r="F19" s="17"/>
      <x:c r="G19" s="20"/>
      <x:c r="H19" s="20"/>
      <x:c r="I19" s="17"/>
      <x:c r="J19" s="17"/>
      <x:c r="K19" s="22"/>
      <x:c r="L19" s="17"/>
      <x:c r="M19" s="18" t="str">
        <x:f>IF(COUNTA(A19:L19)=0,"",IF(OR(COUNTBLANK(A19:L19)&gt;0,COUNTIFS($A$6:$A$25,A19)&lt;&gt;1,NOT(ISNUMBER(E19)),IF(ISNUMBER(E19),OR(E19&lt;0,E19&lt;&gt;INT(E19)),FALSE),NOT(ISNUMBER(G19)),NOT(ISNUMBER(H19)),IF(ISNUMBER(G19),G19&lt;0,FALSE),IF(ISNUMBER(H19),H19&lt;0,FALSE),NOT(ISNUMBER(K19)),IF(ISNUMBER(K19),OR(K19&lt;1,K19&lt;&gt;INT(K19)),FALSE)),1,0))</x:f>
      </x:c>
      <x:c r="N19" s="19" t="str">
        <x:f>IF(A19="","",IF(J19="已否決","變更已否決，核對既有作業",IF(J19="暫停","已暫停，向供應商確認停止",IF(M19&gt;0,"補齊必要變更欄位",IF(OR(COUNTIFS('核准紀錄'!$A$6:$A$85,A19)&lt;&gt;K19,SUMIFS('核准紀錄'!$I$6:$I$85,'核准紀錄'!$A$6:$A$85,A19)&lt;&gt;K19),"釐清必要核准",IF(OR(COUNTIFS('影響試算'!$A$6:$A$25,A19)&lt;&gt;1,SUMIFS('影響試算'!$M$6:$M$25,'影響試算'!$A$6:$A$25,A19)&gt;0),"確認成本與日期輸入",IF(OR(COUNTIFS('批次市場範圍'!$B$6:$B$45,A19)=0,SUMIFS('批次市場範圍'!$K$6:$K$45,'批次市場範圍'!$B$6:$B$45,A19)&gt;0,SUMIFS('批次市場範圍'!$E$6:$E$45,'批次市場範圍'!$B$6:$B$45,A19)&lt;&gt;E19),"釐清批次範圍與證據",IF(J19="已核准","核准已記錄，仍須確認執行",IF(J19="維持原規格","保留原規格，仍須確認執行","尚未核准，暫停受影響作業")))))))))</x:f>
      </x:c>
    </x:row>
    <x:row r="20" ht="36" customHeight="1">
      <x:c r="A20" s="17"/>
      <x:c r="B20" s="17"/>
      <x:c r="C20" s="17"/>
      <x:c r="D20" s="17"/>
      <x:c r="E20" s="21"/>
      <x:c r="F20" s="17"/>
      <x:c r="G20" s="20"/>
      <x:c r="H20" s="20"/>
      <x:c r="I20" s="17"/>
      <x:c r="J20" s="17"/>
      <x:c r="K20" s="22"/>
      <x:c r="L20" s="17"/>
      <x:c r="M20" s="18" t="str">
        <x:f>IF(COUNTA(A20:L20)=0,"",IF(OR(COUNTBLANK(A20:L20)&gt;0,COUNTIFS($A$6:$A$25,A20)&lt;&gt;1,NOT(ISNUMBER(E20)),IF(ISNUMBER(E20),OR(E20&lt;0,E20&lt;&gt;INT(E20)),FALSE),NOT(ISNUMBER(G20)),NOT(ISNUMBER(H20)),IF(ISNUMBER(G20),G20&lt;0,FALSE),IF(ISNUMBER(H20),H20&lt;0,FALSE),NOT(ISNUMBER(K20)),IF(ISNUMBER(K20),OR(K20&lt;1,K20&lt;&gt;INT(K20)),FALSE)),1,0))</x:f>
      </x:c>
      <x:c r="N20" s="19" t="str">
        <x:f>IF(A20="","",IF(J20="已否決","變更已否決，核對既有作業",IF(J20="暫停","已暫停，向供應商確認停止",IF(M20&gt;0,"補齊必要變更欄位",IF(OR(COUNTIFS('核准紀錄'!$A$6:$A$85,A20)&lt;&gt;K20,SUMIFS('核准紀錄'!$I$6:$I$85,'核准紀錄'!$A$6:$A$85,A20)&lt;&gt;K20),"釐清必要核准",IF(OR(COUNTIFS('影響試算'!$A$6:$A$25,A20)&lt;&gt;1,SUMIFS('影響試算'!$M$6:$M$25,'影響試算'!$A$6:$A$25,A20)&gt;0),"確認成本與日期輸入",IF(OR(COUNTIFS('批次市場範圍'!$B$6:$B$45,A20)=0,SUMIFS('批次市場範圍'!$K$6:$K$45,'批次市場範圍'!$B$6:$B$45,A20)&gt;0,SUMIFS('批次市場範圍'!$E$6:$E$45,'批次市場範圍'!$B$6:$B$45,A20)&lt;&gt;E20),"釐清批次範圍與證據",IF(J20="已核准","核准已記錄，仍須確認執行",IF(J20="維持原規格","保留原規格，仍須確認執行","尚未核准，暫停受影響作業")))))))))</x:f>
      </x:c>
    </x:row>
    <x:row r="21" ht="36" customHeight="1">
      <x:c r="A21" s="17"/>
      <x:c r="B21" s="17"/>
      <x:c r="C21" s="17"/>
      <x:c r="D21" s="17"/>
      <x:c r="E21" s="21"/>
      <x:c r="F21" s="17"/>
      <x:c r="G21" s="20"/>
      <x:c r="H21" s="20"/>
      <x:c r="I21" s="17"/>
      <x:c r="J21" s="17"/>
      <x:c r="K21" s="22"/>
      <x:c r="L21" s="17"/>
      <x:c r="M21" s="18" t="str">
        <x:f>IF(COUNTA(A21:L21)=0,"",IF(OR(COUNTBLANK(A21:L21)&gt;0,COUNTIFS($A$6:$A$25,A21)&lt;&gt;1,NOT(ISNUMBER(E21)),IF(ISNUMBER(E21),OR(E21&lt;0,E21&lt;&gt;INT(E21)),FALSE),NOT(ISNUMBER(G21)),NOT(ISNUMBER(H21)),IF(ISNUMBER(G21),G21&lt;0,FALSE),IF(ISNUMBER(H21),H21&lt;0,FALSE),NOT(ISNUMBER(K21)),IF(ISNUMBER(K21),OR(K21&lt;1,K21&lt;&gt;INT(K21)),FALSE)),1,0))</x:f>
      </x:c>
      <x:c r="N21" s="19" t="str">
        <x:f>IF(A21="","",IF(J21="已否決","變更已否決，核對既有作業",IF(J21="暫停","已暫停，向供應商確認停止",IF(M21&gt;0,"補齊必要變更欄位",IF(OR(COUNTIFS('核准紀錄'!$A$6:$A$85,A21)&lt;&gt;K21,SUMIFS('核准紀錄'!$I$6:$I$85,'核准紀錄'!$A$6:$A$85,A21)&lt;&gt;K21),"釐清必要核准",IF(OR(COUNTIFS('影響試算'!$A$6:$A$25,A21)&lt;&gt;1,SUMIFS('影響試算'!$M$6:$M$25,'影響試算'!$A$6:$A$25,A21)&gt;0),"確認成本與日期輸入",IF(OR(COUNTIFS('批次市場範圍'!$B$6:$B$45,A21)=0,SUMIFS('批次市場範圍'!$K$6:$K$45,'批次市場範圍'!$B$6:$B$45,A21)&gt;0,SUMIFS('批次市場範圍'!$E$6:$E$45,'批次市場範圍'!$B$6:$B$45,A21)&lt;&gt;E21),"釐清批次範圍與證據",IF(J21="已核准","核准已記錄，仍須確認執行",IF(J21="維持原規格","保留原規格，仍須確認執行","尚未核准，暫停受影響作業")))))))))</x:f>
      </x:c>
    </x:row>
    <x:row r="22" ht="36" customHeight="1">
      <x:c r="A22" s="17"/>
      <x:c r="B22" s="17"/>
      <x:c r="C22" s="17"/>
      <x:c r="D22" s="17"/>
      <x:c r="E22" s="21"/>
      <x:c r="F22" s="17"/>
      <x:c r="G22" s="20"/>
      <x:c r="H22" s="20"/>
      <x:c r="I22" s="17"/>
      <x:c r="J22" s="17"/>
      <x:c r="K22" s="22"/>
      <x:c r="L22" s="17"/>
      <x:c r="M22" s="18" t="str">
        <x:f>IF(COUNTA(A22:L22)=0,"",IF(OR(COUNTBLANK(A22:L22)&gt;0,COUNTIFS($A$6:$A$25,A22)&lt;&gt;1,NOT(ISNUMBER(E22)),IF(ISNUMBER(E22),OR(E22&lt;0,E22&lt;&gt;INT(E22)),FALSE),NOT(ISNUMBER(G22)),NOT(ISNUMBER(H22)),IF(ISNUMBER(G22),G22&lt;0,FALSE),IF(ISNUMBER(H22),H22&lt;0,FALSE),NOT(ISNUMBER(K22)),IF(ISNUMBER(K22),OR(K22&lt;1,K22&lt;&gt;INT(K22)),FALSE)),1,0))</x:f>
      </x:c>
      <x:c r="N22" s="19" t="str">
        <x:f>IF(A22="","",IF(J22="已否決","變更已否決，核對既有作業",IF(J22="暫停","已暫停，向供應商確認停止",IF(M22&gt;0,"補齊必要變更欄位",IF(OR(COUNTIFS('核准紀錄'!$A$6:$A$85,A22)&lt;&gt;K22,SUMIFS('核准紀錄'!$I$6:$I$85,'核准紀錄'!$A$6:$A$85,A22)&lt;&gt;K22),"釐清必要核准",IF(OR(COUNTIFS('影響試算'!$A$6:$A$25,A22)&lt;&gt;1,SUMIFS('影響試算'!$M$6:$M$25,'影響試算'!$A$6:$A$25,A22)&gt;0),"確認成本與日期輸入",IF(OR(COUNTIFS('批次市場範圍'!$B$6:$B$45,A22)=0,SUMIFS('批次市場範圍'!$K$6:$K$45,'批次市場範圍'!$B$6:$B$45,A22)&gt;0,SUMIFS('批次市場範圍'!$E$6:$E$45,'批次市場範圍'!$B$6:$B$45,A22)&lt;&gt;E22),"釐清批次範圍與證據",IF(J22="已核准","核准已記錄，仍須確認執行",IF(J22="維持原規格","保留原規格，仍須確認執行","尚未核准，暫停受影響作業")))))))))</x:f>
      </x:c>
    </x:row>
    <x:row r="23" ht="36" customHeight="1">
      <x:c r="A23" s="17"/>
      <x:c r="B23" s="17"/>
      <x:c r="C23" s="17"/>
      <x:c r="D23" s="17"/>
      <x:c r="E23" s="21"/>
      <x:c r="F23" s="17"/>
      <x:c r="G23" s="20"/>
      <x:c r="H23" s="20"/>
      <x:c r="I23" s="17"/>
      <x:c r="J23" s="17"/>
      <x:c r="K23" s="22"/>
      <x:c r="L23" s="17"/>
      <x:c r="M23" s="18" t="str">
        <x:f>IF(COUNTA(A23:L23)=0,"",IF(OR(COUNTBLANK(A23:L23)&gt;0,COUNTIFS($A$6:$A$25,A23)&lt;&gt;1,NOT(ISNUMBER(E23)),IF(ISNUMBER(E23),OR(E23&lt;0,E23&lt;&gt;INT(E23)),FALSE),NOT(ISNUMBER(G23)),NOT(ISNUMBER(H23)),IF(ISNUMBER(G23),G23&lt;0,FALSE),IF(ISNUMBER(H23),H23&lt;0,FALSE),NOT(ISNUMBER(K23)),IF(ISNUMBER(K23),OR(K23&lt;1,K23&lt;&gt;INT(K23)),FALSE)),1,0))</x:f>
      </x:c>
      <x:c r="N23" s="19" t="str">
        <x:f>IF(A23="","",IF(J23="已否決","變更已否決，核對既有作業",IF(J23="暫停","已暫停，向供應商確認停止",IF(M23&gt;0,"補齊必要變更欄位",IF(OR(COUNTIFS('核准紀錄'!$A$6:$A$85,A23)&lt;&gt;K23,SUMIFS('核准紀錄'!$I$6:$I$85,'核准紀錄'!$A$6:$A$85,A23)&lt;&gt;K23),"釐清必要核准",IF(OR(COUNTIFS('影響試算'!$A$6:$A$25,A23)&lt;&gt;1,SUMIFS('影響試算'!$M$6:$M$25,'影響試算'!$A$6:$A$25,A23)&gt;0),"確認成本與日期輸入",IF(OR(COUNTIFS('批次市場範圍'!$B$6:$B$45,A23)=0,SUMIFS('批次市場範圍'!$K$6:$K$45,'批次市場範圍'!$B$6:$B$45,A23)&gt;0,SUMIFS('批次市場範圍'!$E$6:$E$45,'批次市場範圍'!$B$6:$B$45,A23)&lt;&gt;E23),"釐清批次範圍與證據",IF(J23="已核准","核准已記錄，仍須確認執行",IF(J23="維持原規格","保留原規格，仍須確認執行","尚未核准，暫停受影響作業")))))))))</x:f>
      </x:c>
    </x:row>
    <x:row r="24" ht="36" customHeight="1">
      <x:c r="A24" s="17"/>
      <x:c r="B24" s="17"/>
      <x:c r="C24" s="17"/>
      <x:c r="D24" s="17"/>
      <x:c r="E24" s="21"/>
      <x:c r="F24" s="17"/>
      <x:c r="G24" s="20"/>
      <x:c r="H24" s="20"/>
      <x:c r="I24" s="17"/>
      <x:c r="J24" s="17"/>
      <x:c r="K24" s="22"/>
      <x:c r="L24" s="17"/>
      <x:c r="M24" s="18" t="str">
        <x:f>IF(COUNTA(A24:L24)=0,"",IF(OR(COUNTBLANK(A24:L24)&gt;0,COUNTIFS($A$6:$A$25,A24)&lt;&gt;1,NOT(ISNUMBER(E24)),IF(ISNUMBER(E24),OR(E24&lt;0,E24&lt;&gt;INT(E24)),FALSE),NOT(ISNUMBER(G24)),NOT(ISNUMBER(H24)),IF(ISNUMBER(G24),G24&lt;0,FALSE),IF(ISNUMBER(H24),H24&lt;0,FALSE),NOT(ISNUMBER(K24)),IF(ISNUMBER(K24),OR(K24&lt;1,K24&lt;&gt;INT(K24)),FALSE)),1,0))</x:f>
      </x:c>
      <x:c r="N24" s="19" t="str">
        <x:f>IF(A24="","",IF(J24="已否決","變更已否決，核對既有作業",IF(J24="暫停","已暫停，向供應商確認停止",IF(M24&gt;0,"補齊必要變更欄位",IF(OR(COUNTIFS('核准紀錄'!$A$6:$A$85,A24)&lt;&gt;K24,SUMIFS('核准紀錄'!$I$6:$I$85,'核准紀錄'!$A$6:$A$85,A24)&lt;&gt;K24),"釐清必要核准",IF(OR(COUNTIFS('影響試算'!$A$6:$A$25,A24)&lt;&gt;1,SUMIFS('影響試算'!$M$6:$M$25,'影響試算'!$A$6:$A$25,A24)&gt;0),"確認成本與日期輸入",IF(OR(COUNTIFS('批次市場範圍'!$B$6:$B$45,A24)=0,SUMIFS('批次市場範圍'!$K$6:$K$45,'批次市場範圍'!$B$6:$B$45,A24)&gt;0,SUMIFS('批次市場範圍'!$E$6:$E$45,'批次市場範圍'!$B$6:$B$45,A24)&lt;&gt;E24),"釐清批次範圍與證據",IF(J24="已核准","核准已記錄，仍須確認執行",IF(J24="維持原規格","保留原規格，仍須確認執行","尚未核准，暫停受影響作業")))))))))</x:f>
      </x:c>
    </x:row>
    <x:row r="25" ht="36" customHeight="1">
      <x:c r="A25" s="17"/>
      <x:c r="B25" s="17"/>
      <x:c r="C25" s="17"/>
      <x:c r="D25" s="17"/>
      <x:c r="E25" s="21"/>
      <x:c r="F25" s="17"/>
      <x:c r="G25" s="20"/>
      <x:c r="H25" s="20"/>
      <x:c r="I25" s="17"/>
      <x:c r="J25" s="17"/>
      <x:c r="K25" s="22"/>
      <x:c r="L25" s="17"/>
      <x:c r="M25" s="18" t="str">
        <x:f>IF(COUNTA(A25:L25)=0,"",IF(OR(COUNTBLANK(A25:L25)&gt;0,COUNTIFS($A$6:$A$25,A25)&lt;&gt;1,NOT(ISNUMBER(E25)),IF(ISNUMBER(E25),OR(E25&lt;0,E25&lt;&gt;INT(E25)),FALSE),NOT(ISNUMBER(G25)),NOT(ISNUMBER(H25)),IF(ISNUMBER(G25),G25&lt;0,FALSE),IF(ISNUMBER(H25),H25&lt;0,FALSE),NOT(ISNUMBER(K25)),IF(ISNUMBER(K25),OR(K25&lt;1,K25&lt;&gt;INT(K25)),FALSE)),1,0))</x:f>
      </x:c>
      <x:c r="N25" s="19" t="str">
        <x:f>IF(A25="","",IF(J25="已否決","變更已否決，核對既有作業",IF(J25="暫停","已暫停，向供應商確認停止",IF(M25&gt;0,"補齊必要變更欄位",IF(OR(COUNTIFS('核准紀錄'!$A$6:$A$85,A25)&lt;&gt;K25,SUMIFS('核准紀錄'!$I$6:$I$85,'核准紀錄'!$A$6:$A$85,A25)&lt;&gt;K25),"釐清必要核准",IF(OR(COUNTIFS('影響試算'!$A$6:$A$25,A25)&lt;&gt;1,SUMIFS('影響試算'!$M$6:$M$25,'影響試算'!$A$6:$A$25,A25)&gt;0),"確認成本與日期輸入",IF(OR(COUNTIFS('批次市場範圍'!$B$6:$B$45,A25)=0,SUMIFS('批次市場範圍'!$K$6:$K$45,'批次市場範圍'!$B$6:$B$45,A25)&gt;0,SUMIFS('批次市場範圍'!$E$6:$E$45,'批次市場範圍'!$B$6:$B$45,A25)&lt;&gt;E25),"釐清批次範圍與證據",IF(J25="已核准","核准已記錄，仍須確認執行",IF(J25="維持原規格","保留原規格，仍須確認執行","尚未核准，暫停受影響作業")))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M6:M25">
    <x:cfRule type="cellIs" dxfId="0" priority="1" operator="greaterThan">
      <x:formula>0</x:formula>
    </x:cfRule>
  </x:conditionalFormatting>
  <x:dataValidations count="1">
    <x:dataValidation type="list" sqref="J6:J25">
      <x:formula1>"未核准,已核准,已否決,暫停,維持原規格"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f1390cda88470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影響試算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變更編號</x:v>
      </x:c>
      <x:c r="B5" s="15" t="str">
        <x:v>一次性費用</x:v>
      </x:c>
      <x:c r="C5" s="15" t="str">
        <x:v>報廢費用</x:v>
      </x:c>
      <x:c r="D5" s="15" t="str">
        <x:v>運費差額</x:v>
      </x:c>
      <x:c r="E5" s="15" t="str">
        <x:v>稅費差額</x:v>
      </x:c>
      <x:c r="F5" s="15" t="str">
        <x:v>原承諾日</x:v>
      </x:c>
      <x:c r="G5" s="15" t="str">
        <x:v>新承諾日</x:v>
      </x:c>
      <x:c r="H5" s="15" t="str">
        <x:v>單價差額</x:v>
      </x:c>
      <x:c r="I5" s="15" t="str">
        <x:v>受影響數量</x:v>
      </x:c>
      <x:c r="J5" s="15" t="str">
        <x:v>變動成本差額</x:v>
      </x:c>
      <x:c r="K5" s="15" t="str">
        <x:v>總差額</x:v>
      </x:c>
      <x:c r="L5" s="15" t="str">
        <x:v>日曆天差額</x:v>
      </x:c>
      <x:c r="M5" s="15" t="str">
        <x:v>輸入問題</x:v>
      </x:c>
      <x:c r="N5" s="16" t="str">
        <x:v>試算處理</x:v>
      </x:c>
    </x:row>
    <x:row r="6" ht="36" customHeight="1">
      <x:c r="A6" s="17" t="str">
        <x:v>CH-001</x:v>
      </x:c>
      <x:c r="B6" s="20" t="n">
        <x:v>50</x:v>
      </x:c>
      <x:c r="C6" s="20" t="n">
        <x:v>0</x:v>
      </x:c>
      <x:c r="D6" s="20" t="n">
        <x:v>40</x:v>
      </x:c>
      <x:c r="E6" s="20" t="n">
        <x:v>0</x:v>
      </x:c>
      <x:c r="F6" s="23" t="d">
        <x:v>2026-11-10T00:00:00.000Z</x:v>
      </x:c>
      <x:c r="G6" s="23" t="d">
        <x:v>2026-11-15T00:00:00.000Z</x:v>
      </x:c>
      <x:c r="H6" s="24" t="n">
        <x:f>IF(A6="","",IF(COUNTIFS('變更登錄'!$A$6:$A$25,A6)=1,IF(AND(ISNUMBER(INDEX('變更登錄'!$G$6:$G$25,MATCH(A6,'變更登錄'!$A$6:$A$25,0))),ISNUMBER(INDEX('變更登錄'!$H$6:$H$25,MATCH(A6,'變更登錄'!$A$6:$A$25,0)))),INDEX('變更登錄'!$H$6:$H$25,MATCH(A6,'變更登錄'!$A$6:$A$25,0))-INDEX('變更登錄'!$G$6:$G$25,MATCH(A6,'變更登錄'!$A$6:$A$25,0)),""),""))</x:f>
        <x:v>0.2999999999999998</x:v>
      </x:c>
      <x:c r="I6" s="25" t="n">
        <x:f>IF(A6="","",IF(COUNTIFS('變更登錄'!$A$6:$A$25,A6)=1,IF(ISNUMBER(INDEX('變更登錄'!$E$6:$E$25,MATCH(A6,'變更登錄'!$A$6:$A$25,0))),INDEX('變更登錄'!$E$6:$E$25,MATCH(A6,'變更登錄'!$A$6:$A$25,0)),""),""))</x:f>
        <x:v>1000</x:v>
      </x:c>
      <x:c r="J6" s="24" t="n">
        <x:f>IF(A6="","",IF(AND(ISNUMBER(H6),ISNUMBER(I6)),H6*I6,""))</x:f>
        <x:v>299.99999999999983</x:v>
      </x:c>
      <x:c r="K6" s="24" t="n">
        <x:f>IF(A6="","",IF(AND(COUNT(B6:E6)=4,ISNUMBER(J6)),ROUND(J6+SUM(B6:E6),2),""))</x:f>
        <x:v>390</x:v>
      </x:c>
      <x:c r="L6" s="26" t="n">
        <x:f>IF(A6="","",IF(AND(ISNUMBER(F6),ISNUMBER(G6)),G6-F6,""))</x:f>
        <x:v>5</x:v>
      </x:c>
      <x:c r="M6" s="18" t="n">
        <x:f>IF(COUNTA(A6:G6)=0,"",IF(OR(A6="",NOT(COUNTIFS('變更登錄'!$A$6:$A$25,A6)=1),COUNTIFS($A$6:$A$25,A6)&lt;&gt;1,COUNT(B6:G6)&lt;&gt;6,NOT(ISNUMBER(H6)),NOT(ISNUMBER(I6)),IF(ISNUMBER(I6),OR(I6&lt;0,I6&lt;&gt;INT(I6)),FALSE)),1,0))</x:f>
        <x:v>0</x:v>
      </x:c>
      <x:c r="N6" s="19" t="str">
        <x:f>IF(A6="","",IF(M6&gt;0,"確認成本與日期輸入","試算已記錄，核准另行確認"))</x:f>
        <x:v>試算已記錄，核准另行確認</x:v>
      </x:c>
    </x:row>
    <x:row r="7" ht="36" customHeight="1">
      <x:c r="A7" s="17" t="str">
        <x:v>CH-002</x:v>
      </x:c>
      <x:c r="B7" s="20" t="n">
        <x:v>150</x:v>
      </x:c>
      <x:c r="C7" s="20" t="n">
        <x:v>60</x:v>
      </x:c>
      <x:c r="D7" s="20" t="n">
        <x:v>100</x:v>
      </x:c>
      <x:c r="E7" s="20" t="n">
        <x:v>0</x:v>
      </x:c>
      <x:c r="F7" s="23" t="d">
        <x:v>2026-11-12T00:00:00.000Z</x:v>
      </x:c>
      <x:c r="G7" s="23" t="d">
        <x:v>2026-11-14T00:00:00.000Z</x:v>
      </x:c>
      <x:c r="H7" s="24" t="n">
        <x:f>IF(A7="","",IF(COUNTIFS('變更登錄'!$A$6:$A$25,A7)=1,IF(AND(ISNUMBER(INDEX('變更登錄'!$G$6:$G$25,MATCH(A7,'變更登錄'!$A$6:$A$25,0))),ISNUMBER(INDEX('變更登錄'!$H$6:$H$25,MATCH(A7,'變更登錄'!$A$6:$A$25,0)))),INDEX('變更登錄'!$H$6:$H$25,MATCH(A7,'變更登錄'!$A$6:$A$25,0))-INDEX('變更登錄'!$G$6:$G$25,MATCH(A7,'變更登錄'!$A$6:$A$25,0)),""),""))</x:f>
        <x:v>0.5</x:v>
      </x:c>
      <x:c r="I7" s="25" t="n">
        <x:f>IF(A7="","",IF(COUNTIFS('變更登錄'!$A$6:$A$25,A7)=1,IF(ISNUMBER(INDEX('變更登錄'!$E$6:$E$25,MATCH(A7,'變更登錄'!$A$6:$A$25,0))),INDEX('變更登錄'!$E$6:$E$25,MATCH(A7,'變更登錄'!$A$6:$A$25,0)),""),""))</x:f>
        <x:v>400</x:v>
      </x:c>
      <x:c r="J7" s="24" t="n">
        <x:f>IF(A7="","",IF(AND(ISNUMBER(H7),ISNUMBER(I7)),H7*I7,""))</x:f>
        <x:v>200</x:v>
      </x:c>
      <x:c r="K7" s="24" t="n">
        <x:f>IF(A7="","",IF(AND(COUNT(B7:E7)=4,ISNUMBER(J7)),ROUND(J7+SUM(B7:E7),2),""))</x:f>
        <x:v>510</x:v>
      </x:c>
      <x:c r="L7" s="26" t="n">
        <x:f>IF(A7="","",IF(AND(ISNUMBER(F7),ISNUMBER(G7)),G7-F7,""))</x:f>
        <x:v>2</x:v>
      </x:c>
      <x:c r="M7" s="18" t="n">
        <x:f>IF(COUNTA(A7:G7)=0,"",IF(OR(A7="",NOT(COUNTIFS('變更登錄'!$A$6:$A$25,A7)=1),COUNTIFS($A$6:$A$25,A7)&lt;&gt;1,COUNT(B7:G7)&lt;&gt;6,NOT(ISNUMBER(H7)),NOT(ISNUMBER(I7)),IF(ISNUMBER(I7),OR(I7&lt;0,I7&lt;&gt;INT(I7)),FALSE)),1,0))</x:f>
        <x:v>0</x:v>
      </x:c>
      <x:c r="N7" s="19" t="str">
        <x:f>IF(A7="","",IF(M7&gt;0,"確認成本與日期輸入","試算已記錄，核准另行確認"))</x:f>
        <x:v>試算已記錄，核准另行確認</x:v>
      </x:c>
    </x:row>
    <x:row r="8" ht="36" customHeight="1">
      <x:c r="A8" s="17"/>
      <x:c r="B8" s="20"/>
      <x:c r="C8" s="20"/>
      <x:c r="D8" s="20"/>
      <x:c r="E8" s="20"/>
      <x:c r="F8" s="23"/>
      <x:c r="G8" s="23"/>
      <x:c r="H8" s="24" t="str">
        <x:f>IF(A8="","",IF(COUNTIFS('變更登錄'!$A$6:$A$25,A8)=1,IF(AND(ISNUMBER(INDEX('變更登錄'!$G$6:$G$25,MATCH(A8,'變更登錄'!$A$6:$A$25,0))),ISNUMBER(INDEX('變更登錄'!$H$6:$H$25,MATCH(A8,'變更登錄'!$A$6:$A$25,0)))),INDEX('變更登錄'!$H$6:$H$25,MATCH(A8,'變更登錄'!$A$6:$A$25,0))-INDEX('變更登錄'!$G$6:$G$25,MATCH(A8,'變更登錄'!$A$6:$A$25,0)),""),""))</x:f>
      </x:c>
      <x:c r="I8" s="25" t="str">
        <x:f>IF(A8="","",IF(COUNTIFS('變更登錄'!$A$6:$A$25,A8)=1,IF(ISNUMBER(INDEX('變更登錄'!$E$6:$E$25,MATCH(A8,'變更登錄'!$A$6:$A$25,0))),INDEX('變更登錄'!$E$6:$E$25,MATCH(A8,'變更登錄'!$A$6:$A$25,0)),""),""))</x:f>
      </x:c>
      <x:c r="J8" s="24" t="str">
        <x:f>IF(A8="","",IF(AND(ISNUMBER(H8),ISNUMBER(I8)),H8*I8,""))</x:f>
      </x:c>
      <x:c r="K8" s="24" t="str">
        <x:f>IF(A8="","",IF(AND(COUNT(B8:E8)=4,ISNUMBER(J8)),ROUND(J8+SUM(B8:E8),2),""))</x:f>
      </x:c>
      <x:c r="L8" s="26" t="str">
        <x:f>IF(A8="","",IF(AND(ISNUMBER(F8),ISNUMBER(G8)),G8-F8,""))</x:f>
      </x:c>
      <x:c r="M8" s="18" t="str">
        <x:f>IF(COUNTA(A8:G8)=0,"",IF(OR(A8="",NOT(COUNTIFS('變更登錄'!$A$6:$A$25,A8)=1),COUNTIFS($A$6:$A$25,A8)&lt;&gt;1,COUNT(B8:G8)&lt;&gt;6,NOT(ISNUMBER(H8)),NOT(ISNUMBER(I8)),IF(ISNUMBER(I8),OR(I8&lt;0,I8&lt;&gt;INT(I8)),FALSE)),1,0))</x:f>
      </x:c>
      <x:c r="N8" s="19" t="str">
        <x:f>IF(A8="","",IF(M8&gt;0,"確認成本與日期輸入","試算已記錄，核准另行確認"))</x:f>
      </x:c>
    </x:row>
    <x:row r="9" ht="36" customHeight="1">
      <x:c r="A9" s="17"/>
      <x:c r="B9" s="20"/>
      <x:c r="C9" s="20"/>
      <x:c r="D9" s="20"/>
      <x:c r="E9" s="20"/>
      <x:c r="F9" s="23"/>
      <x:c r="G9" s="23"/>
      <x:c r="H9" s="24" t="str">
        <x:f>IF(A9="","",IF(COUNTIFS('變更登錄'!$A$6:$A$25,A9)=1,IF(AND(ISNUMBER(INDEX('變更登錄'!$G$6:$G$25,MATCH(A9,'變更登錄'!$A$6:$A$25,0))),ISNUMBER(INDEX('變更登錄'!$H$6:$H$25,MATCH(A9,'變更登錄'!$A$6:$A$25,0)))),INDEX('變更登錄'!$H$6:$H$25,MATCH(A9,'變更登錄'!$A$6:$A$25,0))-INDEX('變更登錄'!$G$6:$G$25,MATCH(A9,'變更登錄'!$A$6:$A$25,0)),""),""))</x:f>
      </x:c>
      <x:c r="I9" s="25" t="str">
        <x:f>IF(A9="","",IF(COUNTIFS('變更登錄'!$A$6:$A$25,A9)=1,IF(ISNUMBER(INDEX('變更登錄'!$E$6:$E$25,MATCH(A9,'變更登錄'!$A$6:$A$25,0))),INDEX('變更登錄'!$E$6:$E$25,MATCH(A9,'變更登錄'!$A$6:$A$25,0)),""),""))</x:f>
      </x:c>
      <x:c r="J9" s="24" t="str">
        <x:f>IF(A9="","",IF(AND(ISNUMBER(H9),ISNUMBER(I9)),H9*I9,""))</x:f>
      </x:c>
      <x:c r="K9" s="24" t="str">
        <x:f>IF(A9="","",IF(AND(COUNT(B9:E9)=4,ISNUMBER(J9)),ROUND(J9+SUM(B9:E9),2),""))</x:f>
      </x:c>
      <x:c r="L9" s="26" t="str">
        <x:f>IF(A9="","",IF(AND(ISNUMBER(F9),ISNUMBER(G9)),G9-F9,""))</x:f>
      </x:c>
      <x:c r="M9" s="18" t="str">
        <x:f>IF(COUNTA(A9:G9)=0,"",IF(OR(A9="",NOT(COUNTIFS('變更登錄'!$A$6:$A$25,A9)=1),COUNTIFS($A$6:$A$25,A9)&lt;&gt;1,COUNT(B9:G9)&lt;&gt;6,NOT(ISNUMBER(H9)),NOT(ISNUMBER(I9)),IF(ISNUMBER(I9),OR(I9&lt;0,I9&lt;&gt;INT(I9)),FALSE)),1,0))</x:f>
      </x:c>
      <x:c r="N9" s="19" t="str">
        <x:f>IF(A9="","",IF(M9&gt;0,"確認成本與日期輸入","試算已記錄，核准另行確認"))</x:f>
      </x:c>
    </x:row>
    <x:row r="10" ht="36" customHeight="1">
      <x:c r="A10" s="17"/>
      <x:c r="B10" s="20"/>
      <x:c r="C10" s="20"/>
      <x:c r="D10" s="20"/>
      <x:c r="E10" s="20"/>
      <x:c r="F10" s="23"/>
      <x:c r="G10" s="23"/>
      <x:c r="H10" s="24" t="str">
        <x:f>IF(A10="","",IF(COUNTIFS('變更登錄'!$A$6:$A$25,A10)=1,IF(AND(ISNUMBER(INDEX('變更登錄'!$G$6:$G$25,MATCH(A10,'變更登錄'!$A$6:$A$25,0))),ISNUMBER(INDEX('變更登錄'!$H$6:$H$25,MATCH(A10,'變更登錄'!$A$6:$A$25,0)))),INDEX('變更登錄'!$H$6:$H$25,MATCH(A10,'變更登錄'!$A$6:$A$25,0))-INDEX('變更登錄'!$G$6:$G$25,MATCH(A10,'變更登錄'!$A$6:$A$25,0)),""),""))</x:f>
      </x:c>
      <x:c r="I10" s="25" t="str">
        <x:f>IF(A10="","",IF(COUNTIFS('變更登錄'!$A$6:$A$25,A10)=1,IF(ISNUMBER(INDEX('變更登錄'!$E$6:$E$25,MATCH(A10,'變更登錄'!$A$6:$A$25,0))),INDEX('變更登錄'!$E$6:$E$25,MATCH(A10,'變更登錄'!$A$6:$A$25,0)),""),""))</x:f>
      </x:c>
      <x:c r="J10" s="24" t="str">
        <x:f>IF(A10="","",IF(AND(ISNUMBER(H10),ISNUMBER(I10)),H10*I10,""))</x:f>
      </x:c>
      <x:c r="K10" s="24" t="str">
        <x:f>IF(A10="","",IF(AND(COUNT(B10:E10)=4,ISNUMBER(J10)),ROUND(J10+SUM(B10:E10),2),""))</x:f>
      </x:c>
      <x:c r="L10" s="26" t="str">
        <x:f>IF(A10="","",IF(AND(ISNUMBER(F10),ISNUMBER(G10)),G10-F10,""))</x:f>
      </x:c>
      <x:c r="M10" s="18" t="str">
        <x:f>IF(COUNTA(A10:G10)=0,"",IF(OR(A10="",NOT(COUNTIFS('變更登錄'!$A$6:$A$25,A10)=1),COUNTIFS($A$6:$A$25,A10)&lt;&gt;1,COUNT(B10:G10)&lt;&gt;6,NOT(ISNUMBER(H10)),NOT(ISNUMBER(I10)),IF(ISNUMBER(I10),OR(I10&lt;0,I10&lt;&gt;INT(I10)),FALSE)),1,0))</x:f>
      </x:c>
      <x:c r="N10" s="19" t="str">
        <x:f>IF(A10="","",IF(M10&gt;0,"確認成本與日期輸入","試算已記錄，核准另行確認"))</x:f>
      </x:c>
    </x:row>
    <x:row r="11" ht="36" customHeight="1">
      <x:c r="A11" s="17"/>
      <x:c r="B11" s="20"/>
      <x:c r="C11" s="20"/>
      <x:c r="D11" s="20"/>
      <x:c r="E11" s="20"/>
      <x:c r="F11" s="23"/>
      <x:c r="G11" s="23"/>
      <x:c r="H11" s="24" t="str">
        <x:f>IF(A11="","",IF(COUNTIFS('變更登錄'!$A$6:$A$25,A11)=1,IF(AND(ISNUMBER(INDEX('變更登錄'!$G$6:$G$25,MATCH(A11,'變更登錄'!$A$6:$A$25,0))),ISNUMBER(INDEX('變更登錄'!$H$6:$H$25,MATCH(A11,'變更登錄'!$A$6:$A$25,0)))),INDEX('變更登錄'!$H$6:$H$25,MATCH(A11,'變更登錄'!$A$6:$A$25,0))-INDEX('變更登錄'!$G$6:$G$25,MATCH(A11,'變更登錄'!$A$6:$A$25,0)),""),""))</x:f>
      </x:c>
      <x:c r="I11" s="25" t="str">
        <x:f>IF(A11="","",IF(COUNTIFS('變更登錄'!$A$6:$A$25,A11)=1,IF(ISNUMBER(INDEX('變更登錄'!$E$6:$E$25,MATCH(A11,'變更登錄'!$A$6:$A$25,0))),INDEX('變更登錄'!$E$6:$E$25,MATCH(A11,'變更登錄'!$A$6:$A$25,0)),""),""))</x:f>
      </x:c>
      <x:c r="J11" s="24" t="str">
        <x:f>IF(A11="","",IF(AND(ISNUMBER(H11),ISNUMBER(I11)),H11*I11,""))</x:f>
      </x:c>
      <x:c r="K11" s="24" t="str">
        <x:f>IF(A11="","",IF(AND(COUNT(B11:E11)=4,ISNUMBER(J11)),ROUND(J11+SUM(B11:E11),2),""))</x:f>
      </x:c>
      <x:c r="L11" s="26" t="str">
        <x:f>IF(A11="","",IF(AND(ISNUMBER(F11),ISNUMBER(G11)),G11-F11,""))</x:f>
      </x:c>
      <x:c r="M11" s="18" t="str">
        <x:f>IF(COUNTA(A11:G11)=0,"",IF(OR(A11="",NOT(COUNTIFS('變更登錄'!$A$6:$A$25,A11)=1),COUNTIFS($A$6:$A$25,A11)&lt;&gt;1,COUNT(B11:G11)&lt;&gt;6,NOT(ISNUMBER(H11)),NOT(ISNUMBER(I11)),IF(ISNUMBER(I11),OR(I11&lt;0,I11&lt;&gt;INT(I11)),FALSE)),1,0))</x:f>
      </x:c>
      <x:c r="N11" s="19" t="str">
        <x:f>IF(A11="","",IF(M11&gt;0,"確認成本與日期輸入","試算已記錄，核准另行確認"))</x:f>
      </x:c>
    </x:row>
    <x:row r="12" ht="36" customHeight="1">
      <x:c r="A12" s="17"/>
      <x:c r="B12" s="20"/>
      <x:c r="C12" s="20"/>
      <x:c r="D12" s="20"/>
      <x:c r="E12" s="20"/>
      <x:c r="F12" s="23"/>
      <x:c r="G12" s="23"/>
      <x:c r="H12" s="24" t="str">
        <x:f>IF(A12="","",IF(COUNTIFS('變更登錄'!$A$6:$A$25,A12)=1,IF(AND(ISNUMBER(INDEX('變更登錄'!$G$6:$G$25,MATCH(A12,'變更登錄'!$A$6:$A$25,0))),ISNUMBER(INDEX('變更登錄'!$H$6:$H$25,MATCH(A12,'變更登錄'!$A$6:$A$25,0)))),INDEX('變更登錄'!$H$6:$H$25,MATCH(A12,'變更登錄'!$A$6:$A$25,0))-INDEX('變更登錄'!$G$6:$G$25,MATCH(A12,'變更登錄'!$A$6:$A$25,0)),""),""))</x:f>
      </x:c>
      <x:c r="I12" s="25" t="str">
        <x:f>IF(A12="","",IF(COUNTIFS('變更登錄'!$A$6:$A$25,A12)=1,IF(ISNUMBER(INDEX('變更登錄'!$E$6:$E$25,MATCH(A12,'變更登錄'!$A$6:$A$25,0))),INDEX('變更登錄'!$E$6:$E$25,MATCH(A12,'變更登錄'!$A$6:$A$25,0)),""),""))</x:f>
      </x:c>
      <x:c r="J12" s="24" t="str">
        <x:f>IF(A12="","",IF(AND(ISNUMBER(H12),ISNUMBER(I12)),H12*I12,""))</x:f>
      </x:c>
      <x:c r="K12" s="24" t="str">
        <x:f>IF(A12="","",IF(AND(COUNT(B12:E12)=4,ISNUMBER(J12)),ROUND(J12+SUM(B12:E12),2),""))</x:f>
      </x:c>
      <x:c r="L12" s="26" t="str">
        <x:f>IF(A12="","",IF(AND(ISNUMBER(F12),ISNUMBER(G12)),G12-F12,""))</x:f>
      </x:c>
      <x:c r="M12" s="18" t="str">
        <x:f>IF(COUNTA(A12:G12)=0,"",IF(OR(A12="",NOT(COUNTIFS('變更登錄'!$A$6:$A$25,A12)=1),COUNTIFS($A$6:$A$25,A12)&lt;&gt;1,COUNT(B12:G12)&lt;&gt;6,NOT(ISNUMBER(H12)),NOT(ISNUMBER(I12)),IF(ISNUMBER(I12),OR(I12&lt;0,I12&lt;&gt;INT(I12)),FALSE)),1,0))</x:f>
      </x:c>
      <x:c r="N12" s="19" t="str">
        <x:f>IF(A12="","",IF(M12&gt;0,"確認成本與日期輸入","試算已記錄，核准另行確認"))</x:f>
      </x:c>
    </x:row>
    <x:row r="13" ht="36" customHeight="1">
      <x:c r="A13" s="17"/>
      <x:c r="B13" s="20"/>
      <x:c r="C13" s="20"/>
      <x:c r="D13" s="20"/>
      <x:c r="E13" s="20"/>
      <x:c r="F13" s="23"/>
      <x:c r="G13" s="23"/>
      <x:c r="H13" s="24" t="str">
        <x:f>IF(A13="","",IF(COUNTIFS('變更登錄'!$A$6:$A$25,A13)=1,IF(AND(ISNUMBER(INDEX('變更登錄'!$G$6:$G$25,MATCH(A13,'變更登錄'!$A$6:$A$25,0))),ISNUMBER(INDEX('變更登錄'!$H$6:$H$25,MATCH(A13,'變更登錄'!$A$6:$A$25,0)))),INDEX('變更登錄'!$H$6:$H$25,MATCH(A13,'變更登錄'!$A$6:$A$25,0))-INDEX('變更登錄'!$G$6:$G$25,MATCH(A13,'變更登錄'!$A$6:$A$25,0)),""),""))</x:f>
      </x:c>
      <x:c r="I13" s="25" t="str">
        <x:f>IF(A13="","",IF(COUNTIFS('變更登錄'!$A$6:$A$25,A13)=1,IF(ISNUMBER(INDEX('變更登錄'!$E$6:$E$25,MATCH(A13,'變更登錄'!$A$6:$A$25,0))),INDEX('變更登錄'!$E$6:$E$25,MATCH(A13,'變更登錄'!$A$6:$A$25,0)),""),""))</x:f>
      </x:c>
      <x:c r="J13" s="24" t="str">
        <x:f>IF(A13="","",IF(AND(ISNUMBER(H13),ISNUMBER(I13)),H13*I13,""))</x:f>
      </x:c>
      <x:c r="K13" s="24" t="str">
        <x:f>IF(A13="","",IF(AND(COUNT(B13:E13)=4,ISNUMBER(J13)),ROUND(J13+SUM(B13:E13),2),""))</x:f>
      </x:c>
      <x:c r="L13" s="26" t="str">
        <x:f>IF(A13="","",IF(AND(ISNUMBER(F13),ISNUMBER(G13)),G13-F13,""))</x:f>
      </x:c>
      <x:c r="M13" s="18" t="str">
        <x:f>IF(COUNTA(A13:G13)=0,"",IF(OR(A13="",NOT(COUNTIFS('變更登錄'!$A$6:$A$25,A13)=1),COUNTIFS($A$6:$A$25,A13)&lt;&gt;1,COUNT(B13:G13)&lt;&gt;6,NOT(ISNUMBER(H13)),NOT(ISNUMBER(I13)),IF(ISNUMBER(I13),OR(I13&lt;0,I13&lt;&gt;INT(I13)),FALSE)),1,0))</x:f>
      </x:c>
      <x:c r="N13" s="19" t="str">
        <x:f>IF(A13="","",IF(M13&gt;0,"確認成本與日期輸入","試算已記錄，核准另行確認"))</x:f>
      </x:c>
    </x:row>
    <x:row r="14" ht="36" customHeight="1">
      <x:c r="A14" s="17"/>
      <x:c r="B14" s="20"/>
      <x:c r="C14" s="20"/>
      <x:c r="D14" s="20"/>
      <x:c r="E14" s="20"/>
      <x:c r="F14" s="23"/>
      <x:c r="G14" s="23"/>
      <x:c r="H14" s="24" t="str">
        <x:f>IF(A14="","",IF(COUNTIFS('變更登錄'!$A$6:$A$25,A14)=1,IF(AND(ISNUMBER(INDEX('變更登錄'!$G$6:$G$25,MATCH(A14,'變更登錄'!$A$6:$A$25,0))),ISNUMBER(INDEX('變更登錄'!$H$6:$H$25,MATCH(A14,'變更登錄'!$A$6:$A$25,0)))),INDEX('變更登錄'!$H$6:$H$25,MATCH(A14,'變更登錄'!$A$6:$A$25,0))-INDEX('變更登錄'!$G$6:$G$25,MATCH(A14,'變更登錄'!$A$6:$A$25,0)),""),""))</x:f>
      </x:c>
      <x:c r="I14" s="25" t="str">
        <x:f>IF(A14="","",IF(COUNTIFS('變更登錄'!$A$6:$A$25,A14)=1,IF(ISNUMBER(INDEX('變更登錄'!$E$6:$E$25,MATCH(A14,'變更登錄'!$A$6:$A$25,0))),INDEX('變更登錄'!$E$6:$E$25,MATCH(A14,'變更登錄'!$A$6:$A$25,0)),""),""))</x:f>
      </x:c>
      <x:c r="J14" s="24" t="str">
        <x:f>IF(A14="","",IF(AND(ISNUMBER(H14),ISNUMBER(I14)),H14*I14,""))</x:f>
      </x:c>
      <x:c r="K14" s="24" t="str">
        <x:f>IF(A14="","",IF(AND(COUNT(B14:E14)=4,ISNUMBER(J14)),ROUND(J14+SUM(B14:E14),2),""))</x:f>
      </x:c>
      <x:c r="L14" s="26" t="str">
        <x:f>IF(A14="","",IF(AND(ISNUMBER(F14),ISNUMBER(G14)),G14-F14,""))</x:f>
      </x:c>
      <x:c r="M14" s="18" t="str">
        <x:f>IF(COUNTA(A14:G14)=0,"",IF(OR(A14="",NOT(COUNTIFS('變更登錄'!$A$6:$A$25,A14)=1),COUNTIFS($A$6:$A$25,A14)&lt;&gt;1,COUNT(B14:G14)&lt;&gt;6,NOT(ISNUMBER(H14)),NOT(ISNUMBER(I14)),IF(ISNUMBER(I14),OR(I14&lt;0,I14&lt;&gt;INT(I14)),FALSE)),1,0))</x:f>
      </x:c>
      <x:c r="N14" s="19" t="str">
        <x:f>IF(A14="","",IF(M14&gt;0,"確認成本與日期輸入","試算已記錄，核准另行確認"))</x:f>
      </x:c>
    </x:row>
    <x:row r="15" ht="36" customHeight="1">
      <x:c r="A15" s="17"/>
      <x:c r="B15" s="20"/>
      <x:c r="C15" s="20"/>
      <x:c r="D15" s="20"/>
      <x:c r="E15" s="20"/>
      <x:c r="F15" s="23"/>
      <x:c r="G15" s="23"/>
      <x:c r="H15" s="24" t="str">
        <x:f>IF(A15="","",IF(COUNTIFS('變更登錄'!$A$6:$A$25,A15)=1,IF(AND(ISNUMBER(INDEX('變更登錄'!$G$6:$G$25,MATCH(A15,'變更登錄'!$A$6:$A$25,0))),ISNUMBER(INDEX('變更登錄'!$H$6:$H$25,MATCH(A15,'變更登錄'!$A$6:$A$25,0)))),INDEX('變更登錄'!$H$6:$H$25,MATCH(A15,'變更登錄'!$A$6:$A$25,0))-INDEX('變更登錄'!$G$6:$G$25,MATCH(A15,'變更登錄'!$A$6:$A$25,0)),""),""))</x:f>
      </x:c>
      <x:c r="I15" s="25" t="str">
        <x:f>IF(A15="","",IF(COUNTIFS('變更登錄'!$A$6:$A$25,A15)=1,IF(ISNUMBER(INDEX('變更登錄'!$E$6:$E$25,MATCH(A15,'變更登錄'!$A$6:$A$25,0))),INDEX('變更登錄'!$E$6:$E$25,MATCH(A15,'變更登錄'!$A$6:$A$25,0)),""),""))</x:f>
      </x:c>
      <x:c r="J15" s="24" t="str">
        <x:f>IF(A15="","",IF(AND(ISNUMBER(H15),ISNUMBER(I15)),H15*I15,""))</x:f>
      </x:c>
      <x:c r="K15" s="24" t="str">
        <x:f>IF(A15="","",IF(AND(COUNT(B15:E15)=4,ISNUMBER(J15)),ROUND(J15+SUM(B15:E15),2),""))</x:f>
      </x:c>
      <x:c r="L15" s="26" t="str">
        <x:f>IF(A15="","",IF(AND(ISNUMBER(F15),ISNUMBER(G15)),G15-F15,""))</x:f>
      </x:c>
      <x:c r="M15" s="18" t="str">
        <x:f>IF(COUNTA(A15:G15)=0,"",IF(OR(A15="",NOT(COUNTIFS('變更登錄'!$A$6:$A$25,A15)=1),COUNTIFS($A$6:$A$25,A15)&lt;&gt;1,COUNT(B15:G15)&lt;&gt;6,NOT(ISNUMBER(H15)),NOT(ISNUMBER(I15)),IF(ISNUMBER(I15),OR(I15&lt;0,I15&lt;&gt;INT(I15)),FALSE)),1,0))</x:f>
      </x:c>
      <x:c r="N15" s="19" t="str">
        <x:f>IF(A15="","",IF(M15&gt;0,"確認成本與日期輸入","試算已記錄，核准另行確認"))</x:f>
      </x:c>
    </x:row>
    <x:row r="16" ht="36" customHeight="1">
      <x:c r="A16" s="17"/>
      <x:c r="B16" s="20"/>
      <x:c r="C16" s="20"/>
      <x:c r="D16" s="20"/>
      <x:c r="E16" s="20"/>
      <x:c r="F16" s="23"/>
      <x:c r="G16" s="23"/>
      <x:c r="H16" s="24" t="str">
        <x:f>IF(A16="","",IF(COUNTIFS('變更登錄'!$A$6:$A$25,A16)=1,IF(AND(ISNUMBER(INDEX('變更登錄'!$G$6:$G$25,MATCH(A16,'變更登錄'!$A$6:$A$25,0))),ISNUMBER(INDEX('變更登錄'!$H$6:$H$25,MATCH(A16,'變更登錄'!$A$6:$A$25,0)))),INDEX('變更登錄'!$H$6:$H$25,MATCH(A16,'變更登錄'!$A$6:$A$25,0))-INDEX('變更登錄'!$G$6:$G$25,MATCH(A16,'變更登錄'!$A$6:$A$25,0)),""),""))</x:f>
      </x:c>
      <x:c r="I16" s="25" t="str">
        <x:f>IF(A16="","",IF(COUNTIFS('變更登錄'!$A$6:$A$25,A16)=1,IF(ISNUMBER(INDEX('變更登錄'!$E$6:$E$25,MATCH(A16,'變更登錄'!$A$6:$A$25,0))),INDEX('變更登錄'!$E$6:$E$25,MATCH(A16,'變更登錄'!$A$6:$A$25,0)),""),""))</x:f>
      </x:c>
      <x:c r="J16" s="24" t="str">
        <x:f>IF(A16="","",IF(AND(ISNUMBER(H16),ISNUMBER(I16)),H16*I16,""))</x:f>
      </x:c>
      <x:c r="K16" s="24" t="str">
        <x:f>IF(A16="","",IF(AND(COUNT(B16:E16)=4,ISNUMBER(J16)),ROUND(J16+SUM(B16:E16),2),""))</x:f>
      </x:c>
      <x:c r="L16" s="26" t="str">
        <x:f>IF(A16="","",IF(AND(ISNUMBER(F16),ISNUMBER(G16)),G16-F16,""))</x:f>
      </x:c>
      <x:c r="M16" s="18" t="str">
        <x:f>IF(COUNTA(A16:G16)=0,"",IF(OR(A16="",NOT(COUNTIFS('變更登錄'!$A$6:$A$25,A16)=1),COUNTIFS($A$6:$A$25,A16)&lt;&gt;1,COUNT(B16:G16)&lt;&gt;6,NOT(ISNUMBER(H16)),NOT(ISNUMBER(I16)),IF(ISNUMBER(I16),OR(I16&lt;0,I16&lt;&gt;INT(I16)),FALSE)),1,0))</x:f>
      </x:c>
      <x:c r="N16" s="19" t="str">
        <x:f>IF(A16="","",IF(M16&gt;0,"確認成本與日期輸入","試算已記錄，核准另行確認"))</x:f>
      </x:c>
    </x:row>
    <x:row r="17" ht="36" customHeight="1">
      <x:c r="A17" s="17"/>
      <x:c r="B17" s="20"/>
      <x:c r="C17" s="20"/>
      <x:c r="D17" s="20"/>
      <x:c r="E17" s="20"/>
      <x:c r="F17" s="23"/>
      <x:c r="G17" s="23"/>
      <x:c r="H17" s="24" t="str">
        <x:f>IF(A17="","",IF(COUNTIFS('變更登錄'!$A$6:$A$25,A17)=1,IF(AND(ISNUMBER(INDEX('變更登錄'!$G$6:$G$25,MATCH(A17,'變更登錄'!$A$6:$A$25,0))),ISNUMBER(INDEX('變更登錄'!$H$6:$H$25,MATCH(A17,'變更登錄'!$A$6:$A$25,0)))),INDEX('變更登錄'!$H$6:$H$25,MATCH(A17,'變更登錄'!$A$6:$A$25,0))-INDEX('變更登錄'!$G$6:$G$25,MATCH(A17,'變更登錄'!$A$6:$A$25,0)),""),""))</x:f>
      </x:c>
      <x:c r="I17" s="25" t="str">
        <x:f>IF(A17="","",IF(COUNTIFS('變更登錄'!$A$6:$A$25,A17)=1,IF(ISNUMBER(INDEX('變更登錄'!$E$6:$E$25,MATCH(A17,'變更登錄'!$A$6:$A$25,0))),INDEX('變更登錄'!$E$6:$E$25,MATCH(A17,'變更登錄'!$A$6:$A$25,0)),""),""))</x:f>
      </x:c>
      <x:c r="J17" s="24" t="str">
        <x:f>IF(A17="","",IF(AND(ISNUMBER(H17),ISNUMBER(I17)),H17*I17,""))</x:f>
      </x:c>
      <x:c r="K17" s="24" t="str">
        <x:f>IF(A17="","",IF(AND(COUNT(B17:E17)=4,ISNUMBER(J17)),ROUND(J17+SUM(B17:E17),2),""))</x:f>
      </x:c>
      <x:c r="L17" s="26" t="str">
        <x:f>IF(A17="","",IF(AND(ISNUMBER(F17),ISNUMBER(G17)),G17-F17,""))</x:f>
      </x:c>
      <x:c r="M17" s="18" t="str">
        <x:f>IF(COUNTA(A17:G17)=0,"",IF(OR(A17="",NOT(COUNTIFS('變更登錄'!$A$6:$A$25,A17)=1),COUNTIFS($A$6:$A$25,A17)&lt;&gt;1,COUNT(B17:G17)&lt;&gt;6,NOT(ISNUMBER(H17)),NOT(ISNUMBER(I17)),IF(ISNUMBER(I17),OR(I17&lt;0,I17&lt;&gt;INT(I17)),FALSE)),1,0))</x:f>
      </x:c>
      <x:c r="N17" s="19" t="str">
        <x:f>IF(A17="","",IF(M17&gt;0,"確認成本與日期輸入","試算已記錄，核准另行確認"))</x:f>
      </x:c>
    </x:row>
    <x:row r="18" ht="36" customHeight="1">
      <x:c r="A18" s="17"/>
      <x:c r="B18" s="20"/>
      <x:c r="C18" s="20"/>
      <x:c r="D18" s="20"/>
      <x:c r="E18" s="20"/>
      <x:c r="F18" s="23"/>
      <x:c r="G18" s="23"/>
      <x:c r="H18" s="24" t="str">
        <x:f>IF(A18="","",IF(COUNTIFS('變更登錄'!$A$6:$A$25,A18)=1,IF(AND(ISNUMBER(INDEX('變更登錄'!$G$6:$G$25,MATCH(A18,'變更登錄'!$A$6:$A$25,0))),ISNUMBER(INDEX('變更登錄'!$H$6:$H$25,MATCH(A18,'變更登錄'!$A$6:$A$25,0)))),INDEX('變更登錄'!$H$6:$H$25,MATCH(A18,'變更登錄'!$A$6:$A$25,0))-INDEX('變更登錄'!$G$6:$G$25,MATCH(A18,'變更登錄'!$A$6:$A$25,0)),""),""))</x:f>
      </x:c>
      <x:c r="I18" s="25" t="str">
        <x:f>IF(A18="","",IF(COUNTIFS('變更登錄'!$A$6:$A$25,A18)=1,IF(ISNUMBER(INDEX('變更登錄'!$E$6:$E$25,MATCH(A18,'變更登錄'!$A$6:$A$25,0))),INDEX('變更登錄'!$E$6:$E$25,MATCH(A18,'變更登錄'!$A$6:$A$25,0)),""),""))</x:f>
      </x:c>
      <x:c r="J18" s="24" t="str">
        <x:f>IF(A18="","",IF(AND(ISNUMBER(H18),ISNUMBER(I18)),H18*I18,""))</x:f>
      </x:c>
      <x:c r="K18" s="24" t="str">
        <x:f>IF(A18="","",IF(AND(COUNT(B18:E18)=4,ISNUMBER(J18)),ROUND(J18+SUM(B18:E18),2),""))</x:f>
      </x:c>
      <x:c r="L18" s="26" t="str">
        <x:f>IF(A18="","",IF(AND(ISNUMBER(F18),ISNUMBER(G18)),G18-F18,""))</x:f>
      </x:c>
      <x:c r="M18" s="18" t="str">
        <x:f>IF(COUNTA(A18:G18)=0,"",IF(OR(A18="",NOT(COUNTIFS('變更登錄'!$A$6:$A$25,A18)=1),COUNTIFS($A$6:$A$25,A18)&lt;&gt;1,COUNT(B18:G18)&lt;&gt;6,NOT(ISNUMBER(H18)),NOT(ISNUMBER(I18)),IF(ISNUMBER(I18),OR(I18&lt;0,I18&lt;&gt;INT(I18)),FALSE)),1,0))</x:f>
      </x:c>
      <x:c r="N18" s="19" t="str">
        <x:f>IF(A18="","",IF(M18&gt;0,"確認成本與日期輸入","試算已記錄，核准另行確認"))</x:f>
      </x:c>
    </x:row>
    <x:row r="19" ht="36" customHeight="1">
      <x:c r="A19" s="17"/>
      <x:c r="B19" s="20"/>
      <x:c r="C19" s="20"/>
      <x:c r="D19" s="20"/>
      <x:c r="E19" s="20"/>
      <x:c r="F19" s="23"/>
      <x:c r="G19" s="23"/>
      <x:c r="H19" s="24" t="str">
        <x:f>IF(A19="","",IF(COUNTIFS('變更登錄'!$A$6:$A$25,A19)=1,IF(AND(ISNUMBER(INDEX('變更登錄'!$G$6:$G$25,MATCH(A19,'變更登錄'!$A$6:$A$25,0))),ISNUMBER(INDEX('變更登錄'!$H$6:$H$25,MATCH(A19,'變更登錄'!$A$6:$A$25,0)))),INDEX('變更登錄'!$H$6:$H$25,MATCH(A19,'變更登錄'!$A$6:$A$25,0))-INDEX('變更登錄'!$G$6:$G$25,MATCH(A19,'變更登錄'!$A$6:$A$25,0)),""),""))</x:f>
      </x:c>
      <x:c r="I19" s="25" t="str">
        <x:f>IF(A19="","",IF(COUNTIFS('變更登錄'!$A$6:$A$25,A19)=1,IF(ISNUMBER(INDEX('變更登錄'!$E$6:$E$25,MATCH(A19,'變更登錄'!$A$6:$A$25,0))),INDEX('變更登錄'!$E$6:$E$25,MATCH(A19,'變更登錄'!$A$6:$A$25,0)),""),""))</x:f>
      </x:c>
      <x:c r="J19" s="24" t="str">
        <x:f>IF(A19="","",IF(AND(ISNUMBER(H19),ISNUMBER(I19)),H19*I19,""))</x:f>
      </x:c>
      <x:c r="K19" s="24" t="str">
        <x:f>IF(A19="","",IF(AND(COUNT(B19:E19)=4,ISNUMBER(J19)),ROUND(J19+SUM(B19:E19),2),""))</x:f>
      </x:c>
      <x:c r="L19" s="26" t="str">
        <x:f>IF(A19="","",IF(AND(ISNUMBER(F19),ISNUMBER(G19)),G19-F19,""))</x:f>
      </x:c>
      <x:c r="M19" s="18" t="str">
        <x:f>IF(COUNTA(A19:G19)=0,"",IF(OR(A19="",NOT(COUNTIFS('變更登錄'!$A$6:$A$25,A19)=1),COUNTIFS($A$6:$A$25,A19)&lt;&gt;1,COUNT(B19:G19)&lt;&gt;6,NOT(ISNUMBER(H19)),NOT(ISNUMBER(I19)),IF(ISNUMBER(I19),OR(I19&lt;0,I19&lt;&gt;INT(I19)),FALSE)),1,0))</x:f>
      </x:c>
      <x:c r="N19" s="19" t="str">
        <x:f>IF(A19="","",IF(M19&gt;0,"確認成本與日期輸入","試算已記錄，核准另行確認"))</x:f>
      </x:c>
    </x:row>
    <x:row r="20" ht="36" customHeight="1">
      <x:c r="A20" s="17"/>
      <x:c r="B20" s="20"/>
      <x:c r="C20" s="20"/>
      <x:c r="D20" s="20"/>
      <x:c r="E20" s="20"/>
      <x:c r="F20" s="23"/>
      <x:c r="G20" s="23"/>
      <x:c r="H20" s="24" t="str">
        <x:f>IF(A20="","",IF(COUNTIFS('變更登錄'!$A$6:$A$25,A20)=1,IF(AND(ISNUMBER(INDEX('變更登錄'!$G$6:$G$25,MATCH(A20,'變更登錄'!$A$6:$A$25,0))),ISNUMBER(INDEX('變更登錄'!$H$6:$H$25,MATCH(A20,'變更登錄'!$A$6:$A$25,0)))),INDEX('變更登錄'!$H$6:$H$25,MATCH(A20,'變更登錄'!$A$6:$A$25,0))-INDEX('變更登錄'!$G$6:$G$25,MATCH(A20,'變更登錄'!$A$6:$A$25,0)),""),""))</x:f>
      </x:c>
      <x:c r="I20" s="25" t="str">
        <x:f>IF(A20="","",IF(COUNTIFS('變更登錄'!$A$6:$A$25,A20)=1,IF(ISNUMBER(INDEX('變更登錄'!$E$6:$E$25,MATCH(A20,'變更登錄'!$A$6:$A$25,0))),INDEX('變更登錄'!$E$6:$E$25,MATCH(A20,'變更登錄'!$A$6:$A$25,0)),""),""))</x:f>
      </x:c>
      <x:c r="J20" s="24" t="str">
        <x:f>IF(A20="","",IF(AND(ISNUMBER(H20),ISNUMBER(I20)),H20*I20,""))</x:f>
      </x:c>
      <x:c r="K20" s="24" t="str">
        <x:f>IF(A20="","",IF(AND(COUNT(B20:E20)=4,ISNUMBER(J20)),ROUND(J20+SUM(B20:E20),2),""))</x:f>
      </x:c>
      <x:c r="L20" s="26" t="str">
        <x:f>IF(A20="","",IF(AND(ISNUMBER(F20),ISNUMBER(G20)),G20-F20,""))</x:f>
      </x:c>
      <x:c r="M20" s="18" t="str">
        <x:f>IF(COUNTA(A20:G20)=0,"",IF(OR(A20="",NOT(COUNTIFS('變更登錄'!$A$6:$A$25,A20)=1),COUNTIFS($A$6:$A$25,A20)&lt;&gt;1,COUNT(B20:G20)&lt;&gt;6,NOT(ISNUMBER(H20)),NOT(ISNUMBER(I20)),IF(ISNUMBER(I20),OR(I20&lt;0,I20&lt;&gt;INT(I20)),FALSE)),1,0))</x:f>
      </x:c>
      <x:c r="N20" s="19" t="str">
        <x:f>IF(A20="","",IF(M20&gt;0,"確認成本與日期輸入","試算已記錄，核准另行確認"))</x:f>
      </x:c>
    </x:row>
    <x:row r="21" ht="36" customHeight="1">
      <x:c r="A21" s="17"/>
      <x:c r="B21" s="20"/>
      <x:c r="C21" s="20"/>
      <x:c r="D21" s="20"/>
      <x:c r="E21" s="20"/>
      <x:c r="F21" s="23"/>
      <x:c r="G21" s="23"/>
      <x:c r="H21" s="24" t="str">
        <x:f>IF(A21="","",IF(COUNTIFS('變更登錄'!$A$6:$A$25,A21)=1,IF(AND(ISNUMBER(INDEX('變更登錄'!$G$6:$G$25,MATCH(A21,'變更登錄'!$A$6:$A$25,0))),ISNUMBER(INDEX('變更登錄'!$H$6:$H$25,MATCH(A21,'變更登錄'!$A$6:$A$25,0)))),INDEX('變更登錄'!$H$6:$H$25,MATCH(A21,'變更登錄'!$A$6:$A$25,0))-INDEX('變更登錄'!$G$6:$G$25,MATCH(A21,'變更登錄'!$A$6:$A$25,0)),""),""))</x:f>
      </x:c>
      <x:c r="I21" s="25" t="str">
        <x:f>IF(A21="","",IF(COUNTIFS('變更登錄'!$A$6:$A$25,A21)=1,IF(ISNUMBER(INDEX('變更登錄'!$E$6:$E$25,MATCH(A21,'變更登錄'!$A$6:$A$25,0))),INDEX('變更登錄'!$E$6:$E$25,MATCH(A21,'變更登錄'!$A$6:$A$25,0)),""),""))</x:f>
      </x:c>
      <x:c r="J21" s="24" t="str">
        <x:f>IF(A21="","",IF(AND(ISNUMBER(H21),ISNUMBER(I21)),H21*I21,""))</x:f>
      </x:c>
      <x:c r="K21" s="24" t="str">
        <x:f>IF(A21="","",IF(AND(COUNT(B21:E21)=4,ISNUMBER(J21)),ROUND(J21+SUM(B21:E21),2),""))</x:f>
      </x:c>
      <x:c r="L21" s="26" t="str">
        <x:f>IF(A21="","",IF(AND(ISNUMBER(F21),ISNUMBER(G21)),G21-F21,""))</x:f>
      </x:c>
      <x:c r="M21" s="18" t="str">
        <x:f>IF(COUNTA(A21:G21)=0,"",IF(OR(A21="",NOT(COUNTIFS('變更登錄'!$A$6:$A$25,A21)=1),COUNTIFS($A$6:$A$25,A21)&lt;&gt;1,COUNT(B21:G21)&lt;&gt;6,NOT(ISNUMBER(H21)),NOT(ISNUMBER(I21)),IF(ISNUMBER(I21),OR(I21&lt;0,I21&lt;&gt;INT(I21)),FALSE)),1,0))</x:f>
      </x:c>
      <x:c r="N21" s="19" t="str">
        <x:f>IF(A21="","",IF(M21&gt;0,"確認成本與日期輸入","試算已記錄，核准另行確認"))</x:f>
      </x:c>
    </x:row>
    <x:row r="22" ht="36" customHeight="1">
      <x:c r="A22" s="17"/>
      <x:c r="B22" s="20"/>
      <x:c r="C22" s="20"/>
      <x:c r="D22" s="20"/>
      <x:c r="E22" s="20"/>
      <x:c r="F22" s="23"/>
      <x:c r="G22" s="23"/>
      <x:c r="H22" s="24" t="str">
        <x:f>IF(A22="","",IF(COUNTIFS('變更登錄'!$A$6:$A$25,A22)=1,IF(AND(ISNUMBER(INDEX('變更登錄'!$G$6:$G$25,MATCH(A22,'變更登錄'!$A$6:$A$25,0))),ISNUMBER(INDEX('變更登錄'!$H$6:$H$25,MATCH(A22,'變更登錄'!$A$6:$A$25,0)))),INDEX('變更登錄'!$H$6:$H$25,MATCH(A22,'變更登錄'!$A$6:$A$25,0))-INDEX('變更登錄'!$G$6:$G$25,MATCH(A22,'變更登錄'!$A$6:$A$25,0)),""),""))</x:f>
      </x:c>
      <x:c r="I22" s="25" t="str">
        <x:f>IF(A22="","",IF(COUNTIFS('變更登錄'!$A$6:$A$25,A22)=1,IF(ISNUMBER(INDEX('變更登錄'!$E$6:$E$25,MATCH(A22,'變更登錄'!$A$6:$A$25,0))),INDEX('變更登錄'!$E$6:$E$25,MATCH(A22,'變更登錄'!$A$6:$A$25,0)),""),""))</x:f>
      </x:c>
      <x:c r="J22" s="24" t="str">
        <x:f>IF(A22="","",IF(AND(ISNUMBER(H22),ISNUMBER(I22)),H22*I22,""))</x:f>
      </x:c>
      <x:c r="K22" s="24" t="str">
        <x:f>IF(A22="","",IF(AND(COUNT(B22:E22)=4,ISNUMBER(J22)),ROUND(J22+SUM(B22:E22),2),""))</x:f>
      </x:c>
      <x:c r="L22" s="26" t="str">
        <x:f>IF(A22="","",IF(AND(ISNUMBER(F22),ISNUMBER(G22)),G22-F22,""))</x:f>
      </x:c>
      <x:c r="M22" s="18" t="str">
        <x:f>IF(COUNTA(A22:G22)=0,"",IF(OR(A22="",NOT(COUNTIFS('變更登錄'!$A$6:$A$25,A22)=1),COUNTIFS($A$6:$A$25,A22)&lt;&gt;1,COUNT(B22:G22)&lt;&gt;6,NOT(ISNUMBER(H22)),NOT(ISNUMBER(I22)),IF(ISNUMBER(I22),OR(I22&lt;0,I22&lt;&gt;INT(I22)),FALSE)),1,0))</x:f>
      </x:c>
      <x:c r="N22" s="19" t="str">
        <x:f>IF(A22="","",IF(M22&gt;0,"確認成本與日期輸入","試算已記錄，核准另行確認"))</x:f>
      </x:c>
    </x:row>
    <x:row r="23" ht="36" customHeight="1">
      <x:c r="A23" s="17"/>
      <x:c r="B23" s="20"/>
      <x:c r="C23" s="20"/>
      <x:c r="D23" s="20"/>
      <x:c r="E23" s="20"/>
      <x:c r="F23" s="23"/>
      <x:c r="G23" s="23"/>
      <x:c r="H23" s="24" t="str">
        <x:f>IF(A23="","",IF(COUNTIFS('變更登錄'!$A$6:$A$25,A23)=1,IF(AND(ISNUMBER(INDEX('變更登錄'!$G$6:$G$25,MATCH(A23,'變更登錄'!$A$6:$A$25,0))),ISNUMBER(INDEX('變更登錄'!$H$6:$H$25,MATCH(A23,'變更登錄'!$A$6:$A$25,0)))),INDEX('變更登錄'!$H$6:$H$25,MATCH(A23,'變更登錄'!$A$6:$A$25,0))-INDEX('變更登錄'!$G$6:$G$25,MATCH(A23,'變更登錄'!$A$6:$A$25,0)),""),""))</x:f>
      </x:c>
      <x:c r="I23" s="25" t="str">
        <x:f>IF(A23="","",IF(COUNTIFS('變更登錄'!$A$6:$A$25,A23)=1,IF(ISNUMBER(INDEX('變更登錄'!$E$6:$E$25,MATCH(A23,'變更登錄'!$A$6:$A$25,0))),INDEX('變更登錄'!$E$6:$E$25,MATCH(A23,'變更登錄'!$A$6:$A$25,0)),""),""))</x:f>
      </x:c>
      <x:c r="J23" s="24" t="str">
        <x:f>IF(A23="","",IF(AND(ISNUMBER(H23),ISNUMBER(I23)),H23*I23,""))</x:f>
      </x:c>
      <x:c r="K23" s="24" t="str">
        <x:f>IF(A23="","",IF(AND(COUNT(B23:E23)=4,ISNUMBER(J23)),ROUND(J23+SUM(B23:E23),2),""))</x:f>
      </x:c>
      <x:c r="L23" s="26" t="str">
        <x:f>IF(A23="","",IF(AND(ISNUMBER(F23),ISNUMBER(G23)),G23-F23,""))</x:f>
      </x:c>
      <x:c r="M23" s="18" t="str">
        <x:f>IF(COUNTA(A23:G23)=0,"",IF(OR(A23="",NOT(COUNTIFS('變更登錄'!$A$6:$A$25,A23)=1),COUNTIFS($A$6:$A$25,A23)&lt;&gt;1,COUNT(B23:G23)&lt;&gt;6,NOT(ISNUMBER(H23)),NOT(ISNUMBER(I23)),IF(ISNUMBER(I23),OR(I23&lt;0,I23&lt;&gt;INT(I23)),FALSE)),1,0))</x:f>
      </x:c>
      <x:c r="N23" s="19" t="str">
        <x:f>IF(A23="","",IF(M23&gt;0,"確認成本與日期輸入","試算已記錄，核准另行確認"))</x:f>
      </x:c>
    </x:row>
    <x:row r="24" ht="36" customHeight="1">
      <x:c r="A24" s="17"/>
      <x:c r="B24" s="20"/>
      <x:c r="C24" s="20"/>
      <x:c r="D24" s="20"/>
      <x:c r="E24" s="20"/>
      <x:c r="F24" s="23"/>
      <x:c r="G24" s="23"/>
      <x:c r="H24" s="24" t="str">
        <x:f>IF(A24="","",IF(COUNTIFS('變更登錄'!$A$6:$A$25,A24)=1,IF(AND(ISNUMBER(INDEX('變更登錄'!$G$6:$G$25,MATCH(A24,'變更登錄'!$A$6:$A$25,0))),ISNUMBER(INDEX('變更登錄'!$H$6:$H$25,MATCH(A24,'變更登錄'!$A$6:$A$25,0)))),INDEX('變更登錄'!$H$6:$H$25,MATCH(A24,'變更登錄'!$A$6:$A$25,0))-INDEX('變更登錄'!$G$6:$G$25,MATCH(A24,'變更登錄'!$A$6:$A$25,0)),""),""))</x:f>
      </x:c>
      <x:c r="I24" s="25" t="str">
        <x:f>IF(A24="","",IF(COUNTIFS('變更登錄'!$A$6:$A$25,A24)=1,IF(ISNUMBER(INDEX('變更登錄'!$E$6:$E$25,MATCH(A24,'變更登錄'!$A$6:$A$25,0))),INDEX('變更登錄'!$E$6:$E$25,MATCH(A24,'變更登錄'!$A$6:$A$25,0)),""),""))</x:f>
      </x:c>
      <x:c r="J24" s="24" t="str">
        <x:f>IF(A24="","",IF(AND(ISNUMBER(H24),ISNUMBER(I24)),H24*I24,""))</x:f>
      </x:c>
      <x:c r="K24" s="24" t="str">
        <x:f>IF(A24="","",IF(AND(COUNT(B24:E24)=4,ISNUMBER(J24)),ROUND(J24+SUM(B24:E24),2),""))</x:f>
      </x:c>
      <x:c r="L24" s="26" t="str">
        <x:f>IF(A24="","",IF(AND(ISNUMBER(F24),ISNUMBER(G24)),G24-F24,""))</x:f>
      </x:c>
      <x:c r="M24" s="18" t="str">
        <x:f>IF(COUNTA(A24:G24)=0,"",IF(OR(A24="",NOT(COUNTIFS('變更登錄'!$A$6:$A$25,A24)=1),COUNTIFS($A$6:$A$25,A24)&lt;&gt;1,COUNT(B24:G24)&lt;&gt;6,NOT(ISNUMBER(H24)),NOT(ISNUMBER(I24)),IF(ISNUMBER(I24),OR(I24&lt;0,I24&lt;&gt;INT(I24)),FALSE)),1,0))</x:f>
      </x:c>
      <x:c r="N24" s="19" t="str">
        <x:f>IF(A24="","",IF(M24&gt;0,"確認成本與日期輸入","試算已記錄，核准另行確認"))</x:f>
      </x:c>
    </x:row>
    <x:row r="25" ht="36" customHeight="1">
      <x:c r="A25" s="17"/>
      <x:c r="B25" s="20"/>
      <x:c r="C25" s="20"/>
      <x:c r="D25" s="20"/>
      <x:c r="E25" s="20"/>
      <x:c r="F25" s="23"/>
      <x:c r="G25" s="23"/>
      <x:c r="H25" s="24" t="str">
        <x:f>IF(A25="","",IF(COUNTIFS('變更登錄'!$A$6:$A$25,A25)=1,IF(AND(ISNUMBER(INDEX('變更登錄'!$G$6:$G$25,MATCH(A25,'變更登錄'!$A$6:$A$25,0))),ISNUMBER(INDEX('變更登錄'!$H$6:$H$25,MATCH(A25,'變更登錄'!$A$6:$A$25,0)))),INDEX('變更登錄'!$H$6:$H$25,MATCH(A25,'變更登錄'!$A$6:$A$25,0))-INDEX('變更登錄'!$G$6:$G$25,MATCH(A25,'變更登錄'!$A$6:$A$25,0)),""),""))</x:f>
      </x:c>
      <x:c r="I25" s="25" t="str">
        <x:f>IF(A25="","",IF(COUNTIFS('變更登錄'!$A$6:$A$25,A25)=1,IF(ISNUMBER(INDEX('變更登錄'!$E$6:$E$25,MATCH(A25,'變更登錄'!$A$6:$A$25,0))),INDEX('變更登錄'!$E$6:$E$25,MATCH(A25,'變更登錄'!$A$6:$A$25,0)),""),""))</x:f>
      </x:c>
      <x:c r="J25" s="24" t="str">
        <x:f>IF(A25="","",IF(AND(ISNUMBER(H25),ISNUMBER(I25)),H25*I25,""))</x:f>
      </x:c>
      <x:c r="K25" s="24" t="str">
        <x:f>IF(A25="","",IF(AND(COUNT(B25:E25)=4,ISNUMBER(J25)),ROUND(J25+SUM(B25:E25),2),""))</x:f>
      </x:c>
      <x:c r="L25" s="26" t="str">
        <x:f>IF(A25="","",IF(AND(ISNUMBER(F25),ISNUMBER(G25)),G25-F25,""))</x:f>
      </x:c>
      <x:c r="M25" s="18" t="str">
        <x:f>IF(COUNTA(A25:G25)=0,"",IF(OR(A25="",NOT(COUNTIFS('變更登錄'!$A$6:$A$25,A25)=1),COUNTIFS($A$6:$A$25,A25)&lt;&gt;1,COUNT(B25:G25)&lt;&gt;6,NOT(ISNUMBER(H25)),NOT(ISNUMBER(I25)),IF(ISNUMBER(I25),OR(I25&lt;0,I25&lt;&gt;INT(I25)),FALSE)),1,0))</x:f>
      </x:c>
      <x:c r="N25" s="19" t="str">
        <x:f>IF(A25="","",IF(M25&gt;0,"確認成本與日期輸入","試算已記錄，核准另行確認"))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M6:M25">
    <x:cfRule type="cellIs" dxfId="1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9b1910c23804e1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核准紀錄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變更編號</x:v>
      </x:c>
      <x:c r="B5" s="15" t="str">
        <x:v>提議稿版本</x:v>
      </x:c>
      <x:c r="C5" s="15" t="str">
        <x:v>必要角色</x:v>
      </x:c>
      <x:c r="D5" s="15" t="str">
        <x:v>決定</x:v>
      </x:c>
      <x:c r="E5" s="15" t="str">
        <x:v>具名核准人</x:v>
      </x:c>
      <x:c r="F5" s="15" t="str">
        <x:v>證據網址</x:v>
      </x:c>
      <x:c r="G5" s="15" t="str">
        <x:v>決定日期</x:v>
      </x:c>
      <x:c r="H5" s="15" t="str">
        <x:v>輸入問題</x:v>
      </x:c>
      <x:c r="I5" s="16" t="str">
        <x:v>核准已記錄</x:v>
      </x:c>
      <x:c r="J5" s="2"/>
      <x:c r="K5" s="2"/>
      <x:c r="L5" s="2"/>
      <x:c r="M5" s="2"/>
      <x:c r="N5" s="2"/>
    </x:row>
    <x:row r="6" ht="25" customHeight="1">
      <x:c r="A6" s="17" t="str">
        <x:v>CH-001</x:v>
      </x:c>
      <x:c r="B6" s="17" t="str">
        <x:v>BOX-R2</x:v>
      </x:c>
      <x:c r="C6" s="17" t="str">
        <x:v>採購</x:v>
      </x:c>
      <x:c r="D6" s="17" t="str">
        <x:v>未核准</x:v>
      </x:c>
      <x:c r="E6" s="17" t="str"/>
      <x:c r="F6" s="17" t="str"/>
      <x:c r="G6" s="23" t="str"/>
      <x:c r="H6" s="18" t="n">
        <x:f>IF(COUNTA(A6:G6)=0,"",IF(OR(COUNTBLANK(A6:G6)&gt;0,COUNTIFS('變更登錄'!$A$6:$A$25,A6)&lt;&gt;1,COUNTIFS($A$6:$A$85,A6,$C$6:$C$85,C6)&lt;&gt;1,IF(COUNTIFS('變更登錄'!$A$6:$A$25,A6)=1,B6&lt;&gt;INDEX('變更登錄'!$C$6:$C$25,MATCH(A6,'變更登錄'!$A$6:$A$25,0)),TRUE),NOT(ISNUMBER(G6))),1,0))</x:f>
        <x:v>1</x:v>
      </x:c>
      <x:c r="I6" s="18" t="n">
        <x:f>IF(COUNTA(A6:G6)=0,"",IF(AND(H6=0,D6="已核准"),1,0))</x:f>
        <x:v>0</x:v>
      </x:c>
      <x:c r="J6" s="2"/>
      <x:c r="K6" s="2"/>
      <x:c r="L6" s="2"/>
      <x:c r="M6" s="2"/>
      <x:c r="N6" s="2"/>
    </x:row>
    <x:row r="7" ht="25" customHeight="1">
      <x:c r="A7" s="17" t="str">
        <x:v>CH-001</x:v>
      </x:c>
      <x:c r="B7" s="17" t="str">
        <x:v>BOX-R2</x:v>
      </x:c>
      <x:c r="C7" s="17" t="str">
        <x:v>品牌</x:v>
      </x:c>
      <x:c r="D7" s="17" t="str">
        <x:v>未核准</x:v>
      </x:c>
      <x:c r="E7" s="17" t="str"/>
      <x:c r="F7" s="17" t="str"/>
      <x:c r="G7" s="23" t="str"/>
      <x:c r="H7" s="18" t="n">
        <x:f>IF(COUNTA(A7:G7)=0,"",IF(OR(COUNTBLANK(A7:G7)&gt;0,COUNTIFS('變更登錄'!$A$6:$A$25,A7)&lt;&gt;1,COUNTIFS($A$6:$A$85,A7,$C$6:$C$85,C7)&lt;&gt;1,IF(COUNTIFS('變更登錄'!$A$6:$A$25,A7)=1,B7&lt;&gt;INDEX('變更登錄'!$C$6:$C$25,MATCH(A7,'變更登錄'!$A$6:$A$25,0)),TRUE),NOT(ISNUMBER(G7))),1,0))</x:f>
        <x:v>1</x:v>
      </x:c>
      <x:c r="I7" s="18" t="n">
        <x:f>IF(COUNTA(A7:G7)=0,"",IF(AND(H7=0,D7="已核准"),1,0))</x:f>
        <x:v>0</x:v>
      </x:c>
      <x:c r="J7" s="2"/>
      <x:c r="K7" s="2"/>
      <x:c r="L7" s="2"/>
      <x:c r="M7" s="2"/>
      <x:c r="N7" s="2"/>
    </x:row>
    <x:row r="8" ht="25" customHeight="1">
      <x:c r="A8" s="17" t="str">
        <x:v>CH-001</x:v>
      </x:c>
      <x:c r="B8" s="17" t="str">
        <x:v>BOX-R2</x:v>
      </x:c>
      <x:c r="C8" s="17" t="str">
        <x:v>財務</x:v>
      </x:c>
      <x:c r="D8" s="17" t="str">
        <x:v>未核准</x:v>
      </x:c>
      <x:c r="E8" s="17" t="str"/>
      <x:c r="F8" s="17" t="str"/>
      <x:c r="G8" s="23" t="str"/>
      <x:c r="H8" s="18" t="n">
        <x:f>IF(COUNTA(A8:G8)=0,"",IF(OR(COUNTBLANK(A8:G8)&gt;0,COUNTIFS('變更登錄'!$A$6:$A$25,A8)&lt;&gt;1,COUNTIFS($A$6:$A$85,A8,$C$6:$C$85,C8)&lt;&gt;1,IF(COUNTIFS('變更登錄'!$A$6:$A$25,A8)=1,B8&lt;&gt;INDEX('變更登錄'!$C$6:$C$25,MATCH(A8,'變更登錄'!$A$6:$A$25,0)),TRUE),NOT(ISNUMBER(G8))),1,0))</x:f>
        <x:v>1</x:v>
      </x:c>
      <x:c r="I8" s="18" t="n">
        <x:f>IF(COUNTA(A8:G8)=0,"",IF(AND(H8=0,D8="已核准"),1,0))</x:f>
        <x:v>0</x:v>
      </x:c>
      <x:c r="J8" s="2"/>
      <x:c r="K8" s="2"/>
      <x:c r="L8" s="2"/>
      <x:c r="M8" s="2"/>
      <x:c r="N8" s="2"/>
    </x:row>
    <x:row r="9" ht="25" customHeight="1">
      <x:c r="A9" s="17" t="str">
        <x:v>CH-002</x:v>
      </x:c>
      <x:c r="B9" s="17" t="str">
        <x:v>INSERT-R2</x:v>
      </x:c>
      <x:c r="C9" s="17" t="str">
        <x:v>法務</x:v>
      </x:c>
      <x:c r="D9" s="17" t="str">
        <x:v>未核准</x:v>
      </x:c>
      <x:c r="E9" s="17" t="str"/>
      <x:c r="F9" s="17" t="str"/>
      <x:c r="G9" s="23" t="str"/>
      <x:c r="H9" s="18" t="n">
        <x:f>IF(COUNTA(A9:G9)=0,"",IF(OR(COUNTBLANK(A9:G9)&gt;0,COUNTIFS('變更登錄'!$A$6:$A$25,A9)&lt;&gt;1,COUNTIFS($A$6:$A$85,A9,$C$6:$C$85,C9)&lt;&gt;1,IF(COUNTIFS('變更登錄'!$A$6:$A$25,A9)=1,B9&lt;&gt;INDEX('變更登錄'!$C$6:$C$25,MATCH(A9,'變更登錄'!$A$6:$A$25,0)),TRUE),NOT(ISNUMBER(G9))),1,0))</x:f>
        <x:v>1</x:v>
      </x:c>
      <x:c r="I9" s="18" t="n">
        <x:f>IF(COUNTA(A9:G9)=0,"",IF(AND(H9=0,D9="已核准"),1,0))</x:f>
        <x:v>0</x:v>
      </x:c>
      <x:c r="J9" s="2"/>
      <x:c r="K9" s="2"/>
      <x:c r="L9" s="2"/>
      <x:c r="M9" s="2"/>
      <x:c r="N9" s="2"/>
    </x:row>
    <x:row r="10" ht="25" customHeight="1">
      <x:c r="A10" s="17" t="str">
        <x:v>CH-002</x:v>
      </x:c>
      <x:c r="B10" s="17" t="str">
        <x:v>INSERT-R2</x:v>
      </x:c>
      <x:c r="C10" s="17" t="str">
        <x:v>地區</x:v>
      </x:c>
      <x:c r="D10" s="17" t="str">
        <x:v>未核准</x:v>
      </x:c>
      <x:c r="E10" s="17" t="str"/>
      <x:c r="F10" s="17" t="str"/>
      <x:c r="G10" s="23" t="str"/>
      <x:c r="H10" s="18" t="n">
        <x:f>IF(COUNTA(A10:G10)=0,"",IF(OR(COUNTBLANK(A10:G10)&gt;0,COUNTIFS('變更登錄'!$A$6:$A$25,A10)&lt;&gt;1,COUNTIFS($A$6:$A$85,A10,$C$6:$C$85,C10)&lt;&gt;1,IF(COUNTIFS('變更登錄'!$A$6:$A$25,A10)=1,B10&lt;&gt;INDEX('變更登錄'!$C$6:$C$25,MATCH(A10,'變更登錄'!$A$6:$A$25,0)),TRUE),NOT(ISNUMBER(G10))),1,0))</x:f>
        <x:v>1</x:v>
      </x:c>
      <x:c r="I10" s="18" t="n">
        <x:f>IF(COUNTA(A10:G10)=0,"",IF(AND(H10=0,D10="已核准"),1,0))</x:f>
        <x:v>0</x:v>
      </x:c>
      <x:c r="J10" s="2"/>
      <x:c r="K10" s="2"/>
      <x:c r="L10" s="2"/>
      <x:c r="M10" s="2"/>
      <x:c r="N10" s="2"/>
    </x:row>
    <x:row r="11" ht="25" customHeight="1">
      <x:c r="A11" s="17" t="str">
        <x:v>CH-002</x:v>
      </x:c>
      <x:c r="B11" s="17" t="str">
        <x:v>INSERT-R2</x:v>
      </x:c>
      <x:c r="C11" s="17" t="str">
        <x:v>物流</x:v>
      </x:c>
      <x:c r="D11" s="17" t="str">
        <x:v>未核准</x:v>
      </x:c>
      <x:c r="E11" s="17" t="str"/>
      <x:c r="F11" s="17" t="str"/>
      <x:c r="G11" s="23" t="str"/>
      <x:c r="H11" s="18" t="n">
        <x:f>IF(COUNTA(A11:G11)=0,"",IF(OR(COUNTBLANK(A11:G11)&gt;0,COUNTIFS('變更登錄'!$A$6:$A$25,A11)&lt;&gt;1,COUNTIFS($A$6:$A$85,A11,$C$6:$C$85,C11)&lt;&gt;1,IF(COUNTIFS('變更登錄'!$A$6:$A$25,A11)=1,B11&lt;&gt;INDEX('變更登錄'!$C$6:$C$25,MATCH(A11,'變更登錄'!$A$6:$A$25,0)),TRUE),NOT(ISNUMBER(G11))),1,0))</x:f>
        <x:v>1</x:v>
      </x:c>
      <x:c r="I11" s="18" t="n">
        <x:f>IF(COUNTA(A11:G11)=0,"",IF(AND(H11=0,D11="已核准"),1,0))</x:f>
        <x:v>0</x:v>
      </x:c>
      <x:c r="J11" s="2"/>
      <x:c r="K11" s="2"/>
      <x:c r="L11" s="2"/>
      <x:c r="M11" s="2"/>
      <x:c r="N11" s="2"/>
    </x:row>
    <x:row r="12" ht="25" customHeight="1">
      <x:c r="A12" s="17"/>
      <x:c r="B12" s="17"/>
      <x:c r="C12" s="17"/>
      <x:c r="D12" s="17"/>
      <x:c r="E12" s="17"/>
      <x:c r="F12" s="17"/>
      <x:c r="G12" s="23"/>
      <x:c r="H12" s="18" t="str">
        <x:f>IF(COUNTA(A12:G12)=0,"",IF(OR(COUNTBLANK(A12:G12)&gt;0,COUNTIFS('變更登錄'!$A$6:$A$25,A12)&lt;&gt;1,COUNTIFS($A$6:$A$85,A12,$C$6:$C$85,C12)&lt;&gt;1,IF(COUNTIFS('變更登錄'!$A$6:$A$25,A12)=1,B12&lt;&gt;INDEX('變更登錄'!$C$6:$C$25,MATCH(A12,'變更登錄'!$A$6:$A$25,0)),TRUE),NOT(ISNUMBER(G12))),1,0))</x:f>
      </x:c>
      <x:c r="I12" s="18" t="str">
        <x:f>IF(COUNTA(A12:G12)=0,"",IF(AND(H12=0,D12="已核准"),1,0))</x:f>
      </x:c>
      <x:c r="J12" s="2"/>
      <x:c r="K12" s="2"/>
      <x:c r="L12" s="2"/>
      <x:c r="M12" s="2"/>
      <x:c r="N12" s="2"/>
    </x:row>
    <x:row r="13" ht="25" customHeight="1">
      <x:c r="A13" s="17"/>
      <x:c r="B13" s="17"/>
      <x:c r="C13" s="17"/>
      <x:c r="D13" s="17"/>
      <x:c r="E13" s="17"/>
      <x:c r="F13" s="17"/>
      <x:c r="G13" s="23"/>
      <x:c r="H13" s="18" t="str">
        <x:f>IF(COUNTA(A13:G13)=0,"",IF(OR(COUNTBLANK(A13:G13)&gt;0,COUNTIFS('變更登錄'!$A$6:$A$25,A13)&lt;&gt;1,COUNTIFS($A$6:$A$85,A13,$C$6:$C$85,C13)&lt;&gt;1,IF(COUNTIFS('變更登錄'!$A$6:$A$25,A13)=1,B13&lt;&gt;INDEX('變更登錄'!$C$6:$C$25,MATCH(A13,'變更登錄'!$A$6:$A$25,0)),TRUE),NOT(ISNUMBER(G13))),1,0))</x:f>
      </x:c>
      <x:c r="I13" s="18" t="str">
        <x:f>IF(COUNTA(A13:G13)=0,"",IF(AND(H13=0,D13="已核准"),1,0))</x:f>
      </x:c>
      <x:c r="J13" s="2"/>
      <x:c r="K13" s="2"/>
      <x:c r="L13" s="2"/>
      <x:c r="M13" s="2"/>
      <x:c r="N13" s="2"/>
    </x:row>
    <x:row r="14" ht="25" customHeight="1">
      <x:c r="A14" s="17"/>
      <x:c r="B14" s="17"/>
      <x:c r="C14" s="17"/>
      <x:c r="D14" s="17"/>
      <x:c r="E14" s="17"/>
      <x:c r="F14" s="17"/>
      <x:c r="G14" s="23"/>
      <x:c r="H14" s="18" t="str">
        <x:f>IF(COUNTA(A14:G14)=0,"",IF(OR(COUNTBLANK(A14:G14)&gt;0,COUNTIFS('變更登錄'!$A$6:$A$25,A14)&lt;&gt;1,COUNTIFS($A$6:$A$85,A14,$C$6:$C$85,C14)&lt;&gt;1,IF(COUNTIFS('變更登錄'!$A$6:$A$25,A14)=1,B14&lt;&gt;INDEX('變更登錄'!$C$6:$C$25,MATCH(A14,'變更登錄'!$A$6:$A$25,0)),TRUE),NOT(ISNUMBER(G14))),1,0))</x:f>
      </x:c>
      <x:c r="I14" s="18" t="str">
        <x:f>IF(COUNTA(A14:G14)=0,"",IF(AND(H14=0,D14="已核准"),1,0))</x:f>
      </x:c>
      <x:c r="J14" s="2"/>
      <x:c r="K14" s="2"/>
      <x:c r="L14" s="2"/>
      <x:c r="M14" s="2"/>
      <x:c r="N14" s="2"/>
    </x:row>
    <x:row r="15" ht="25" customHeight="1">
      <x:c r="A15" s="17"/>
      <x:c r="B15" s="17"/>
      <x:c r="C15" s="17"/>
      <x:c r="D15" s="17"/>
      <x:c r="E15" s="17"/>
      <x:c r="F15" s="17"/>
      <x:c r="G15" s="23"/>
      <x:c r="H15" s="18" t="str">
        <x:f>IF(COUNTA(A15:G15)=0,"",IF(OR(COUNTBLANK(A15:G15)&gt;0,COUNTIFS('變更登錄'!$A$6:$A$25,A15)&lt;&gt;1,COUNTIFS($A$6:$A$85,A15,$C$6:$C$85,C15)&lt;&gt;1,IF(COUNTIFS('變更登錄'!$A$6:$A$25,A15)=1,B15&lt;&gt;INDEX('變更登錄'!$C$6:$C$25,MATCH(A15,'變更登錄'!$A$6:$A$25,0)),TRUE),NOT(ISNUMBER(G15))),1,0))</x:f>
      </x:c>
      <x:c r="I15" s="18" t="str">
        <x:f>IF(COUNTA(A15:G15)=0,"",IF(AND(H15=0,D15="已核准"),1,0))</x:f>
      </x:c>
      <x:c r="J15" s="2"/>
      <x:c r="K15" s="2"/>
      <x:c r="L15" s="2"/>
      <x:c r="M15" s="2"/>
      <x:c r="N15" s="2"/>
    </x:row>
    <x:row r="16" ht="25" customHeight="1">
      <x:c r="A16" s="17"/>
      <x:c r="B16" s="17"/>
      <x:c r="C16" s="17"/>
      <x:c r="D16" s="17"/>
      <x:c r="E16" s="17"/>
      <x:c r="F16" s="17"/>
      <x:c r="G16" s="23"/>
      <x:c r="H16" s="18" t="str">
        <x:f>IF(COUNTA(A16:G16)=0,"",IF(OR(COUNTBLANK(A16:G16)&gt;0,COUNTIFS('變更登錄'!$A$6:$A$25,A16)&lt;&gt;1,COUNTIFS($A$6:$A$85,A16,$C$6:$C$85,C16)&lt;&gt;1,IF(COUNTIFS('變更登錄'!$A$6:$A$25,A16)=1,B16&lt;&gt;INDEX('變更登錄'!$C$6:$C$25,MATCH(A16,'變更登錄'!$A$6:$A$25,0)),TRUE),NOT(ISNUMBER(G16))),1,0))</x:f>
      </x:c>
      <x:c r="I16" s="18" t="str">
        <x:f>IF(COUNTA(A16:G16)=0,"",IF(AND(H16=0,D16="已核准"),1,0))</x:f>
      </x:c>
      <x:c r="J16" s="2"/>
      <x:c r="K16" s="2"/>
      <x:c r="L16" s="2"/>
      <x:c r="M16" s="2"/>
      <x:c r="N16" s="2"/>
    </x:row>
    <x:row r="17" ht="25" customHeight="1">
      <x:c r="A17" s="17"/>
      <x:c r="B17" s="17"/>
      <x:c r="C17" s="17"/>
      <x:c r="D17" s="17"/>
      <x:c r="E17" s="17"/>
      <x:c r="F17" s="17"/>
      <x:c r="G17" s="23"/>
      <x:c r="H17" s="18" t="str">
        <x:f>IF(COUNTA(A17:G17)=0,"",IF(OR(COUNTBLANK(A17:G17)&gt;0,COUNTIFS('變更登錄'!$A$6:$A$25,A17)&lt;&gt;1,COUNTIFS($A$6:$A$85,A17,$C$6:$C$85,C17)&lt;&gt;1,IF(COUNTIFS('變更登錄'!$A$6:$A$25,A17)=1,B17&lt;&gt;INDEX('變更登錄'!$C$6:$C$25,MATCH(A17,'變更登錄'!$A$6:$A$25,0)),TRUE),NOT(ISNUMBER(G17))),1,0))</x:f>
      </x:c>
      <x:c r="I17" s="18" t="str">
        <x:f>IF(COUNTA(A17:G17)=0,"",IF(AND(H17=0,D17="已核准"),1,0))</x:f>
      </x:c>
      <x:c r="J17" s="2"/>
      <x:c r="K17" s="2"/>
      <x:c r="L17" s="2"/>
      <x:c r="M17" s="2"/>
      <x:c r="N17" s="2"/>
    </x:row>
    <x:row r="18" ht="25" customHeight="1">
      <x:c r="A18" s="17"/>
      <x:c r="B18" s="17"/>
      <x:c r="C18" s="17"/>
      <x:c r="D18" s="17"/>
      <x:c r="E18" s="17"/>
      <x:c r="F18" s="17"/>
      <x:c r="G18" s="23"/>
      <x:c r="H18" s="18" t="str">
        <x:f>IF(COUNTA(A18:G18)=0,"",IF(OR(COUNTBLANK(A18:G18)&gt;0,COUNTIFS('變更登錄'!$A$6:$A$25,A18)&lt;&gt;1,COUNTIFS($A$6:$A$85,A18,$C$6:$C$85,C18)&lt;&gt;1,IF(COUNTIFS('變更登錄'!$A$6:$A$25,A18)=1,B18&lt;&gt;INDEX('變更登錄'!$C$6:$C$25,MATCH(A18,'變更登錄'!$A$6:$A$25,0)),TRUE),NOT(ISNUMBER(G18))),1,0))</x:f>
      </x:c>
      <x:c r="I18" s="18" t="str">
        <x:f>IF(COUNTA(A18:G18)=0,"",IF(AND(H18=0,D18="已核准"),1,0))</x:f>
      </x:c>
      <x:c r="J18" s="2"/>
      <x:c r="K18" s="2"/>
      <x:c r="L18" s="2"/>
      <x:c r="M18" s="2"/>
      <x:c r="N18" s="2"/>
    </x:row>
    <x:row r="19" ht="25" customHeight="1">
      <x:c r="A19" s="17"/>
      <x:c r="B19" s="17"/>
      <x:c r="C19" s="17"/>
      <x:c r="D19" s="17"/>
      <x:c r="E19" s="17"/>
      <x:c r="F19" s="17"/>
      <x:c r="G19" s="23"/>
      <x:c r="H19" s="18" t="str">
        <x:f>IF(COUNTA(A19:G19)=0,"",IF(OR(COUNTBLANK(A19:G19)&gt;0,COUNTIFS('變更登錄'!$A$6:$A$25,A19)&lt;&gt;1,COUNTIFS($A$6:$A$85,A19,$C$6:$C$85,C19)&lt;&gt;1,IF(COUNTIFS('變更登錄'!$A$6:$A$25,A19)=1,B19&lt;&gt;INDEX('變更登錄'!$C$6:$C$25,MATCH(A19,'變更登錄'!$A$6:$A$25,0)),TRUE),NOT(ISNUMBER(G19))),1,0))</x:f>
      </x:c>
      <x:c r="I19" s="18" t="str">
        <x:f>IF(COUNTA(A19:G19)=0,"",IF(AND(H19=0,D19="已核准"),1,0))</x:f>
      </x:c>
      <x:c r="J19" s="2"/>
      <x:c r="K19" s="2"/>
      <x:c r="L19" s="2"/>
      <x:c r="M19" s="2"/>
      <x:c r="N19" s="2"/>
    </x:row>
    <x:row r="20" ht="25" customHeight="1">
      <x:c r="A20" s="17"/>
      <x:c r="B20" s="17"/>
      <x:c r="C20" s="17"/>
      <x:c r="D20" s="17"/>
      <x:c r="E20" s="17"/>
      <x:c r="F20" s="17"/>
      <x:c r="G20" s="23"/>
      <x:c r="H20" s="18" t="str">
        <x:f>IF(COUNTA(A20:G20)=0,"",IF(OR(COUNTBLANK(A20:G20)&gt;0,COUNTIFS('變更登錄'!$A$6:$A$25,A20)&lt;&gt;1,COUNTIFS($A$6:$A$85,A20,$C$6:$C$85,C20)&lt;&gt;1,IF(COUNTIFS('變更登錄'!$A$6:$A$25,A20)=1,B20&lt;&gt;INDEX('變更登錄'!$C$6:$C$25,MATCH(A20,'變更登錄'!$A$6:$A$25,0)),TRUE),NOT(ISNUMBER(G20))),1,0))</x:f>
      </x:c>
      <x:c r="I20" s="18" t="str">
        <x:f>IF(COUNTA(A20:G20)=0,"",IF(AND(H20=0,D20="已核准"),1,0))</x:f>
      </x:c>
      <x:c r="J20" s="2"/>
      <x:c r="K20" s="2"/>
      <x:c r="L20" s="2"/>
      <x:c r="M20" s="2"/>
      <x:c r="N20" s="2"/>
    </x:row>
    <x:row r="21" ht="25" customHeight="1">
      <x:c r="A21" s="17"/>
      <x:c r="B21" s="17"/>
      <x:c r="C21" s="17"/>
      <x:c r="D21" s="17"/>
      <x:c r="E21" s="17"/>
      <x:c r="F21" s="17"/>
      <x:c r="G21" s="23"/>
      <x:c r="H21" s="18" t="str">
        <x:f>IF(COUNTA(A21:G21)=0,"",IF(OR(COUNTBLANK(A21:G21)&gt;0,COUNTIFS('變更登錄'!$A$6:$A$25,A21)&lt;&gt;1,COUNTIFS($A$6:$A$85,A21,$C$6:$C$85,C21)&lt;&gt;1,IF(COUNTIFS('變更登錄'!$A$6:$A$25,A21)=1,B21&lt;&gt;INDEX('變更登錄'!$C$6:$C$25,MATCH(A21,'變更登錄'!$A$6:$A$25,0)),TRUE),NOT(ISNUMBER(G21))),1,0))</x:f>
      </x:c>
      <x:c r="I21" s="18" t="str">
        <x:f>IF(COUNTA(A21:G21)=0,"",IF(AND(H21=0,D21="已核准"),1,0))</x:f>
      </x:c>
      <x:c r="J21" s="2"/>
      <x:c r="K21" s="2"/>
      <x:c r="L21" s="2"/>
      <x:c r="M21" s="2"/>
      <x:c r="N21" s="2"/>
    </x:row>
    <x:row r="22" ht="25" customHeight="1">
      <x:c r="A22" s="17"/>
      <x:c r="B22" s="17"/>
      <x:c r="C22" s="17"/>
      <x:c r="D22" s="17"/>
      <x:c r="E22" s="17"/>
      <x:c r="F22" s="17"/>
      <x:c r="G22" s="23"/>
      <x:c r="H22" s="18" t="str">
        <x:f>IF(COUNTA(A22:G22)=0,"",IF(OR(COUNTBLANK(A22:G22)&gt;0,COUNTIFS('變更登錄'!$A$6:$A$25,A22)&lt;&gt;1,COUNTIFS($A$6:$A$85,A22,$C$6:$C$85,C22)&lt;&gt;1,IF(COUNTIFS('變更登錄'!$A$6:$A$25,A22)=1,B22&lt;&gt;INDEX('變更登錄'!$C$6:$C$25,MATCH(A22,'變更登錄'!$A$6:$A$25,0)),TRUE),NOT(ISNUMBER(G22))),1,0))</x:f>
      </x:c>
      <x:c r="I22" s="18" t="str">
        <x:f>IF(COUNTA(A22:G22)=0,"",IF(AND(H22=0,D22="已核准"),1,0))</x:f>
      </x:c>
      <x:c r="J22" s="2"/>
      <x:c r="K22" s="2"/>
      <x:c r="L22" s="2"/>
      <x:c r="M22" s="2"/>
      <x:c r="N22" s="2"/>
    </x:row>
    <x:row r="23" ht="25" customHeight="1">
      <x:c r="A23" s="17"/>
      <x:c r="B23" s="17"/>
      <x:c r="C23" s="17"/>
      <x:c r="D23" s="17"/>
      <x:c r="E23" s="17"/>
      <x:c r="F23" s="17"/>
      <x:c r="G23" s="23"/>
      <x:c r="H23" s="18" t="str">
        <x:f>IF(COUNTA(A23:G23)=0,"",IF(OR(COUNTBLANK(A23:G23)&gt;0,COUNTIFS('變更登錄'!$A$6:$A$25,A23)&lt;&gt;1,COUNTIFS($A$6:$A$85,A23,$C$6:$C$85,C23)&lt;&gt;1,IF(COUNTIFS('變更登錄'!$A$6:$A$25,A23)=1,B23&lt;&gt;INDEX('變更登錄'!$C$6:$C$25,MATCH(A23,'變更登錄'!$A$6:$A$25,0)),TRUE),NOT(ISNUMBER(G23))),1,0))</x:f>
      </x:c>
      <x:c r="I23" s="18" t="str">
        <x:f>IF(COUNTA(A23:G23)=0,"",IF(AND(H23=0,D23="已核准"),1,0))</x:f>
      </x:c>
      <x:c r="J23" s="2"/>
      <x:c r="K23" s="2"/>
      <x:c r="L23" s="2"/>
      <x:c r="M23" s="2"/>
      <x:c r="N23" s="2"/>
    </x:row>
    <x:row r="24" ht="25" customHeight="1">
      <x:c r="A24" s="17"/>
      <x:c r="B24" s="17"/>
      <x:c r="C24" s="17"/>
      <x:c r="D24" s="17"/>
      <x:c r="E24" s="17"/>
      <x:c r="F24" s="17"/>
      <x:c r="G24" s="23"/>
      <x:c r="H24" s="18" t="str">
        <x:f>IF(COUNTA(A24:G24)=0,"",IF(OR(COUNTBLANK(A24:G24)&gt;0,COUNTIFS('變更登錄'!$A$6:$A$25,A24)&lt;&gt;1,COUNTIFS($A$6:$A$85,A24,$C$6:$C$85,C24)&lt;&gt;1,IF(COUNTIFS('變更登錄'!$A$6:$A$25,A24)=1,B24&lt;&gt;INDEX('變更登錄'!$C$6:$C$25,MATCH(A24,'變更登錄'!$A$6:$A$25,0)),TRUE),NOT(ISNUMBER(G24))),1,0))</x:f>
      </x:c>
      <x:c r="I24" s="18" t="str">
        <x:f>IF(COUNTA(A24:G24)=0,"",IF(AND(H24=0,D24="已核准"),1,0))</x:f>
      </x:c>
      <x:c r="J24" s="2"/>
      <x:c r="K24" s="2"/>
      <x:c r="L24" s="2"/>
      <x:c r="M24" s="2"/>
      <x:c r="N24" s="2"/>
    </x:row>
    <x:row r="25" ht="25" customHeight="1">
      <x:c r="A25" s="17"/>
      <x:c r="B25" s="17"/>
      <x:c r="C25" s="17"/>
      <x:c r="D25" s="17"/>
      <x:c r="E25" s="17"/>
      <x:c r="F25" s="17"/>
      <x:c r="G25" s="23"/>
      <x:c r="H25" s="18" t="str">
        <x:f>IF(COUNTA(A25:G25)=0,"",IF(OR(COUNTBLANK(A25:G25)&gt;0,COUNTIFS('變更登錄'!$A$6:$A$25,A25)&lt;&gt;1,COUNTIFS($A$6:$A$85,A25,$C$6:$C$85,C25)&lt;&gt;1,IF(COUNTIFS('變更登錄'!$A$6:$A$25,A25)=1,B25&lt;&gt;INDEX('變更登錄'!$C$6:$C$25,MATCH(A25,'變更登錄'!$A$6:$A$25,0)),TRUE),NOT(ISNUMBER(G25))),1,0))</x:f>
      </x:c>
      <x:c r="I25" s="18" t="str">
        <x:f>IF(COUNTA(A25:G25)=0,"",IF(AND(H25=0,D25="已核准"),1,0))</x:f>
      </x:c>
      <x:c r="J25" s="2"/>
      <x:c r="K25" s="2"/>
      <x:c r="L25" s="2"/>
      <x:c r="M25" s="2"/>
      <x:c r="N25" s="2"/>
    </x:row>
    <x:row r="26" ht="25" customHeight="1">
      <x:c r="A26" s="17"/>
      <x:c r="B26" s="17"/>
      <x:c r="C26" s="17"/>
      <x:c r="D26" s="17"/>
      <x:c r="E26" s="17"/>
      <x:c r="F26" s="17"/>
      <x:c r="G26" s="23"/>
      <x:c r="H26" s="18" t="str">
        <x:f>IF(COUNTA(A26:G26)=0,"",IF(OR(COUNTBLANK(A26:G26)&gt;0,COUNTIFS('變更登錄'!$A$6:$A$25,A26)&lt;&gt;1,COUNTIFS($A$6:$A$85,A26,$C$6:$C$85,C26)&lt;&gt;1,IF(COUNTIFS('變更登錄'!$A$6:$A$25,A26)=1,B26&lt;&gt;INDEX('變更登錄'!$C$6:$C$25,MATCH(A26,'變更登錄'!$A$6:$A$25,0)),TRUE),NOT(ISNUMBER(G26))),1,0))</x:f>
      </x:c>
      <x:c r="I26" s="18" t="str">
        <x:f>IF(COUNTA(A26:G26)=0,"",IF(AND(H26=0,D26="已核准"),1,0))</x:f>
      </x:c>
      <x:c r="J26" s="2"/>
      <x:c r="K26" s="2"/>
      <x:c r="L26" s="2"/>
      <x:c r="M26" s="2"/>
      <x:c r="N26" s="2"/>
    </x:row>
    <x:row r="27" ht="25" customHeight="1">
      <x:c r="A27" s="17"/>
      <x:c r="B27" s="17"/>
      <x:c r="C27" s="17"/>
      <x:c r="D27" s="17"/>
      <x:c r="E27" s="17"/>
      <x:c r="F27" s="17"/>
      <x:c r="G27" s="23"/>
      <x:c r="H27" s="18" t="str">
        <x:f>IF(COUNTA(A27:G27)=0,"",IF(OR(COUNTBLANK(A27:G27)&gt;0,COUNTIFS('變更登錄'!$A$6:$A$25,A27)&lt;&gt;1,COUNTIFS($A$6:$A$85,A27,$C$6:$C$85,C27)&lt;&gt;1,IF(COUNTIFS('變更登錄'!$A$6:$A$25,A27)=1,B27&lt;&gt;INDEX('變更登錄'!$C$6:$C$25,MATCH(A27,'變更登錄'!$A$6:$A$25,0)),TRUE),NOT(ISNUMBER(G27))),1,0))</x:f>
      </x:c>
      <x:c r="I27" s="18" t="str">
        <x:f>IF(COUNTA(A27:G27)=0,"",IF(AND(H27=0,D27="已核准"),1,0))</x:f>
      </x:c>
      <x:c r="J27" s="2"/>
      <x:c r="K27" s="2"/>
      <x:c r="L27" s="2"/>
      <x:c r="M27" s="2"/>
      <x:c r="N27" s="2"/>
    </x:row>
    <x:row r="28" ht="25" customHeight="1">
      <x:c r="A28" s="17"/>
      <x:c r="B28" s="17"/>
      <x:c r="C28" s="17"/>
      <x:c r="D28" s="17"/>
      <x:c r="E28" s="17"/>
      <x:c r="F28" s="17"/>
      <x:c r="G28" s="23"/>
      <x:c r="H28" s="18" t="str">
        <x:f>IF(COUNTA(A28:G28)=0,"",IF(OR(COUNTBLANK(A28:G28)&gt;0,COUNTIFS('變更登錄'!$A$6:$A$25,A28)&lt;&gt;1,COUNTIFS($A$6:$A$85,A28,$C$6:$C$85,C28)&lt;&gt;1,IF(COUNTIFS('變更登錄'!$A$6:$A$25,A28)=1,B28&lt;&gt;INDEX('變更登錄'!$C$6:$C$25,MATCH(A28,'變更登錄'!$A$6:$A$25,0)),TRUE),NOT(ISNUMBER(G28))),1,0))</x:f>
      </x:c>
      <x:c r="I28" s="18" t="str">
        <x:f>IF(COUNTA(A28:G28)=0,"",IF(AND(H28=0,D28="已核准"),1,0))</x:f>
      </x:c>
      <x:c r="J28" s="2"/>
      <x:c r="K28" s="2"/>
      <x:c r="L28" s="2"/>
      <x:c r="M28" s="2"/>
      <x:c r="N28" s="2"/>
    </x:row>
    <x:row r="29" ht="25" customHeight="1">
      <x:c r="A29" s="17"/>
      <x:c r="B29" s="17"/>
      <x:c r="C29" s="17"/>
      <x:c r="D29" s="17"/>
      <x:c r="E29" s="17"/>
      <x:c r="F29" s="17"/>
      <x:c r="G29" s="23"/>
      <x:c r="H29" s="18" t="str">
        <x:f>IF(COUNTA(A29:G29)=0,"",IF(OR(COUNTBLANK(A29:G29)&gt;0,COUNTIFS('變更登錄'!$A$6:$A$25,A29)&lt;&gt;1,COUNTIFS($A$6:$A$85,A29,$C$6:$C$85,C29)&lt;&gt;1,IF(COUNTIFS('變更登錄'!$A$6:$A$25,A29)=1,B29&lt;&gt;INDEX('變更登錄'!$C$6:$C$25,MATCH(A29,'變更登錄'!$A$6:$A$25,0)),TRUE),NOT(ISNUMBER(G29))),1,0))</x:f>
      </x:c>
      <x:c r="I29" s="18" t="str">
        <x:f>IF(COUNTA(A29:G29)=0,"",IF(AND(H29=0,D29="已核准"),1,0))</x:f>
      </x:c>
      <x:c r="J29" s="2"/>
      <x:c r="K29" s="2"/>
      <x:c r="L29" s="2"/>
      <x:c r="M29" s="2"/>
      <x:c r="N29" s="2"/>
    </x:row>
    <x:row r="30" ht="25" customHeight="1">
      <x:c r="A30" s="17"/>
      <x:c r="B30" s="17"/>
      <x:c r="C30" s="17"/>
      <x:c r="D30" s="17"/>
      <x:c r="E30" s="17"/>
      <x:c r="F30" s="17"/>
      <x:c r="G30" s="23"/>
      <x:c r="H30" s="18" t="str">
        <x:f>IF(COUNTA(A30:G30)=0,"",IF(OR(COUNTBLANK(A30:G30)&gt;0,COUNTIFS('變更登錄'!$A$6:$A$25,A30)&lt;&gt;1,COUNTIFS($A$6:$A$85,A30,$C$6:$C$85,C30)&lt;&gt;1,IF(COUNTIFS('變更登錄'!$A$6:$A$25,A30)=1,B30&lt;&gt;INDEX('變更登錄'!$C$6:$C$25,MATCH(A30,'變更登錄'!$A$6:$A$25,0)),TRUE),NOT(ISNUMBER(G30))),1,0))</x:f>
      </x:c>
      <x:c r="I30" s="18" t="str">
        <x:f>IF(COUNTA(A30:G30)=0,"",IF(AND(H30=0,D30="已核准"),1,0))</x:f>
      </x:c>
      <x:c r="J30" s="2"/>
      <x:c r="K30" s="2"/>
      <x:c r="L30" s="2"/>
      <x:c r="M30" s="2"/>
      <x:c r="N30" s="2"/>
    </x:row>
    <x:row r="31" ht="25" customHeight="1">
      <x:c r="A31" s="17"/>
      <x:c r="B31" s="17"/>
      <x:c r="C31" s="17"/>
      <x:c r="D31" s="17"/>
      <x:c r="E31" s="17"/>
      <x:c r="F31" s="17"/>
      <x:c r="G31" s="23"/>
      <x:c r="H31" s="18" t="str">
        <x:f>IF(COUNTA(A31:G31)=0,"",IF(OR(COUNTBLANK(A31:G31)&gt;0,COUNTIFS('變更登錄'!$A$6:$A$25,A31)&lt;&gt;1,COUNTIFS($A$6:$A$85,A31,$C$6:$C$85,C31)&lt;&gt;1,IF(COUNTIFS('變更登錄'!$A$6:$A$25,A31)=1,B31&lt;&gt;INDEX('變更登錄'!$C$6:$C$25,MATCH(A31,'變更登錄'!$A$6:$A$25,0)),TRUE),NOT(ISNUMBER(G31))),1,0))</x:f>
      </x:c>
      <x:c r="I31" s="18" t="str">
        <x:f>IF(COUNTA(A31:G31)=0,"",IF(AND(H31=0,D31="已核准"),1,0))</x:f>
      </x:c>
      <x:c r="J31" s="2"/>
      <x:c r="K31" s="2"/>
      <x:c r="L31" s="2"/>
      <x:c r="M31" s="2"/>
      <x:c r="N31" s="2"/>
    </x:row>
    <x:row r="32" ht="25" customHeight="1">
      <x:c r="A32" s="17"/>
      <x:c r="B32" s="17"/>
      <x:c r="C32" s="17"/>
      <x:c r="D32" s="17"/>
      <x:c r="E32" s="17"/>
      <x:c r="F32" s="17"/>
      <x:c r="G32" s="23"/>
      <x:c r="H32" s="18" t="str">
        <x:f>IF(COUNTA(A32:G32)=0,"",IF(OR(COUNTBLANK(A32:G32)&gt;0,COUNTIFS('變更登錄'!$A$6:$A$25,A32)&lt;&gt;1,COUNTIFS($A$6:$A$85,A32,$C$6:$C$85,C32)&lt;&gt;1,IF(COUNTIFS('變更登錄'!$A$6:$A$25,A32)=1,B32&lt;&gt;INDEX('變更登錄'!$C$6:$C$25,MATCH(A32,'變更登錄'!$A$6:$A$25,0)),TRUE),NOT(ISNUMBER(G32))),1,0))</x:f>
      </x:c>
      <x:c r="I32" s="18" t="str">
        <x:f>IF(COUNTA(A32:G32)=0,"",IF(AND(H32=0,D32="已核准"),1,0))</x:f>
      </x:c>
      <x:c r="J32" s="2"/>
      <x:c r="K32" s="2"/>
      <x:c r="L32" s="2"/>
      <x:c r="M32" s="2"/>
      <x:c r="N32" s="2"/>
    </x:row>
    <x:row r="33" ht="25" customHeight="1">
      <x:c r="A33" s="17"/>
      <x:c r="B33" s="17"/>
      <x:c r="C33" s="17"/>
      <x:c r="D33" s="17"/>
      <x:c r="E33" s="17"/>
      <x:c r="F33" s="17"/>
      <x:c r="G33" s="23"/>
      <x:c r="H33" s="18" t="str">
        <x:f>IF(COUNTA(A33:G33)=0,"",IF(OR(COUNTBLANK(A33:G33)&gt;0,COUNTIFS('變更登錄'!$A$6:$A$25,A33)&lt;&gt;1,COUNTIFS($A$6:$A$85,A33,$C$6:$C$85,C33)&lt;&gt;1,IF(COUNTIFS('變更登錄'!$A$6:$A$25,A33)=1,B33&lt;&gt;INDEX('變更登錄'!$C$6:$C$25,MATCH(A33,'變更登錄'!$A$6:$A$25,0)),TRUE),NOT(ISNUMBER(G33))),1,0))</x:f>
      </x:c>
      <x:c r="I33" s="18" t="str">
        <x:f>IF(COUNTA(A33:G33)=0,"",IF(AND(H33=0,D33="已核准"),1,0))</x:f>
      </x:c>
      <x:c r="J33" s="2"/>
      <x:c r="K33" s="2"/>
      <x:c r="L33" s="2"/>
      <x:c r="M33" s="2"/>
      <x:c r="N33" s="2"/>
    </x:row>
    <x:row r="34" ht="25" customHeight="1">
      <x:c r="A34" s="17"/>
      <x:c r="B34" s="17"/>
      <x:c r="C34" s="17"/>
      <x:c r="D34" s="17"/>
      <x:c r="E34" s="17"/>
      <x:c r="F34" s="17"/>
      <x:c r="G34" s="23"/>
      <x:c r="H34" s="18" t="str">
        <x:f>IF(COUNTA(A34:G34)=0,"",IF(OR(COUNTBLANK(A34:G34)&gt;0,COUNTIFS('變更登錄'!$A$6:$A$25,A34)&lt;&gt;1,COUNTIFS($A$6:$A$85,A34,$C$6:$C$85,C34)&lt;&gt;1,IF(COUNTIFS('變更登錄'!$A$6:$A$25,A34)=1,B34&lt;&gt;INDEX('變更登錄'!$C$6:$C$25,MATCH(A34,'變更登錄'!$A$6:$A$25,0)),TRUE),NOT(ISNUMBER(G34))),1,0))</x:f>
      </x:c>
      <x:c r="I34" s="18" t="str">
        <x:f>IF(COUNTA(A34:G34)=0,"",IF(AND(H34=0,D34="已核准"),1,0))</x:f>
      </x:c>
      <x:c r="J34" s="2"/>
      <x:c r="K34" s="2"/>
      <x:c r="L34" s="2"/>
      <x:c r="M34" s="2"/>
      <x:c r="N34" s="2"/>
    </x:row>
    <x:row r="35" ht="25" customHeight="1">
      <x:c r="A35" s="17"/>
      <x:c r="B35" s="17"/>
      <x:c r="C35" s="17"/>
      <x:c r="D35" s="17"/>
      <x:c r="E35" s="17"/>
      <x:c r="F35" s="17"/>
      <x:c r="G35" s="23"/>
      <x:c r="H35" s="18" t="str">
        <x:f>IF(COUNTA(A35:G35)=0,"",IF(OR(COUNTBLANK(A35:G35)&gt;0,COUNTIFS('變更登錄'!$A$6:$A$25,A35)&lt;&gt;1,COUNTIFS($A$6:$A$85,A35,$C$6:$C$85,C35)&lt;&gt;1,IF(COUNTIFS('變更登錄'!$A$6:$A$25,A35)=1,B35&lt;&gt;INDEX('變更登錄'!$C$6:$C$25,MATCH(A35,'變更登錄'!$A$6:$A$25,0)),TRUE),NOT(ISNUMBER(G35))),1,0))</x:f>
      </x:c>
      <x:c r="I35" s="18" t="str">
        <x:f>IF(COUNTA(A35:G35)=0,"",IF(AND(H35=0,D35="已核准"),1,0))</x:f>
      </x:c>
      <x:c r="J35" s="2"/>
      <x:c r="K35" s="2"/>
      <x:c r="L35" s="2"/>
      <x:c r="M35" s="2"/>
      <x:c r="N35" s="2"/>
    </x:row>
    <x:row r="36">
      <x:c r="A36" s="27"/>
      <x:c r="B36" s="27"/>
      <x:c r="C36" s="27"/>
      <x:c r="D36" s="27"/>
      <x:c r="E36" s="27"/>
      <x:c r="F36" s="27"/>
      <x:c r="G36" s="29"/>
      <x:c r="H36" s="28" t="str">
        <x:f>IF(COUNTA(A36:G36)=0,"",IF(OR(COUNTBLANK(A36:G36)&gt;0,COUNTIFS('變更登錄'!$A$6:$A$25,A36)&lt;&gt;1,COUNTIFS($A$6:$A$85,A36,$C$6:$C$85,C36)&lt;&gt;1,IF(COUNTIFS('變更登錄'!$A$6:$A$25,A36)=1,B36&lt;&gt;INDEX('變更登錄'!$C$6:$C$25,MATCH(A36,'變更登錄'!$A$6:$A$25,0)),TRUE),NOT(ISNUMBER(G36))),1,0))</x:f>
      </x:c>
      <x:c r="I36" s="28" t="str">
        <x:f>IF(COUNTA(A36:G36)=0,"",IF(AND(H36=0,D36="已核准"),1,0))</x:f>
      </x:c>
    </x:row>
    <x:row r="37">
      <x:c r="A37" s="27"/>
      <x:c r="B37" s="27"/>
      <x:c r="C37" s="27"/>
      <x:c r="D37" s="27"/>
      <x:c r="E37" s="27"/>
      <x:c r="F37" s="27"/>
      <x:c r="G37" s="29"/>
      <x:c r="H37" s="28" t="str">
        <x:f>IF(COUNTA(A37:G37)=0,"",IF(OR(COUNTBLANK(A37:G37)&gt;0,COUNTIFS('變更登錄'!$A$6:$A$25,A37)&lt;&gt;1,COUNTIFS($A$6:$A$85,A37,$C$6:$C$85,C37)&lt;&gt;1,IF(COUNTIFS('變更登錄'!$A$6:$A$25,A37)=1,B37&lt;&gt;INDEX('變更登錄'!$C$6:$C$25,MATCH(A37,'變更登錄'!$A$6:$A$25,0)),TRUE),NOT(ISNUMBER(G37))),1,0))</x:f>
      </x:c>
      <x:c r="I37" s="28" t="str">
        <x:f>IF(COUNTA(A37:G37)=0,"",IF(AND(H37=0,D37="已核准"),1,0))</x:f>
      </x:c>
    </x:row>
    <x:row r="38">
      <x:c r="A38" s="27"/>
      <x:c r="B38" s="27"/>
      <x:c r="C38" s="27"/>
      <x:c r="D38" s="27"/>
      <x:c r="E38" s="27"/>
      <x:c r="F38" s="27"/>
      <x:c r="G38" s="29"/>
      <x:c r="H38" s="28" t="str">
        <x:f>IF(COUNTA(A38:G38)=0,"",IF(OR(COUNTBLANK(A38:G38)&gt;0,COUNTIFS('變更登錄'!$A$6:$A$25,A38)&lt;&gt;1,COUNTIFS($A$6:$A$85,A38,$C$6:$C$85,C38)&lt;&gt;1,IF(COUNTIFS('變更登錄'!$A$6:$A$25,A38)=1,B38&lt;&gt;INDEX('變更登錄'!$C$6:$C$25,MATCH(A38,'變更登錄'!$A$6:$A$25,0)),TRUE),NOT(ISNUMBER(G38))),1,0))</x:f>
      </x:c>
      <x:c r="I38" s="28" t="str">
        <x:f>IF(COUNTA(A38:G38)=0,"",IF(AND(H38=0,D38="已核准"),1,0))</x:f>
      </x:c>
    </x:row>
    <x:row r="39">
      <x:c r="A39" s="27"/>
      <x:c r="B39" s="27"/>
      <x:c r="C39" s="27"/>
      <x:c r="D39" s="27"/>
      <x:c r="E39" s="27"/>
      <x:c r="F39" s="27"/>
      <x:c r="G39" s="29"/>
      <x:c r="H39" s="28" t="str">
        <x:f>IF(COUNTA(A39:G39)=0,"",IF(OR(COUNTBLANK(A39:G39)&gt;0,COUNTIFS('變更登錄'!$A$6:$A$25,A39)&lt;&gt;1,COUNTIFS($A$6:$A$85,A39,$C$6:$C$85,C39)&lt;&gt;1,IF(COUNTIFS('變更登錄'!$A$6:$A$25,A39)=1,B39&lt;&gt;INDEX('變更登錄'!$C$6:$C$25,MATCH(A39,'變更登錄'!$A$6:$A$25,0)),TRUE),NOT(ISNUMBER(G39))),1,0))</x:f>
      </x:c>
      <x:c r="I39" s="28" t="str">
        <x:f>IF(COUNTA(A39:G39)=0,"",IF(AND(H39=0,D39="已核准"),1,0))</x:f>
      </x:c>
    </x:row>
    <x:row r="40">
      <x:c r="A40" s="27"/>
      <x:c r="B40" s="27"/>
      <x:c r="C40" s="27"/>
      <x:c r="D40" s="27"/>
      <x:c r="E40" s="27"/>
      <x:c r="F40" s="27"/>
      <x:c r="G40" s="29"/>
      <x:c r="H40" s="28" t="str">
        <x:f>IF(COUNTA(A40:G40)=0,"",IF(OR(COUNTBLANK(A40:G40)&gt;0,COUNTIFS('變更登錄'!$A$6:$A$25,A40)&lt;&gt;1,COUNTIFS($A$6:$A$85,A40,$C$6:$C$85,C40)&lt;&gt;1,IF(COUNTIFS('變更登錄'!$A$6:$A$25,A40)=1,B40&lt;&gt;INDEX('變更登錄'!$C$6:$C$25,MATCH(A40,'變更登錄'!$A$6:$A$25,0)),TRUE),NOT(ISNUMBER(G40))),1,0))</x:f>
      </x:c>
      <x:c r="I40" s="28" t="str">
        <x:f>IF(COUNTA(A40:G40)=0,"",IF(AND(H40=0,D40="已核准"),1,0))</x:f>
      </x:c>
    </x:row>
    <x:row r="41">
      <x:c r="A41" s="27"/>
      <x:c r="B41" s="27"/>
      <x:c r="C41" s="27"/>
      <x:c r="D41" s="27"/>
      <x:c r="E41" s="27"/>
      <x:c r="F41" s="27"/>
      <x:c r="G41" s="29"/>
      <x:c r="H41" s="28" t="str">
        <x:f>IF(COUNTA(A41:G41)=0,"",IF(OR(COUNTBLANK(A41:G41)&gt;0,COUNTIFS('變更登錄'!$A$6:$A$25,A41)&lt;&gt;1,COUNTIFS($A$6:$A$85,A41,$C$6:$C$85,C41)&lt;&gt;1,IF(COUNTIFS('變更登錄'!$A$6:$A$25,A41)=1,B41&lt;&gt;INDEX('變更登錄'!$C$6:$C$25,MATCH(A41,'變更登錄'!$A$6:$A$25,0)),TRUE),NOT(ISNUMBER(G41))),1,0))</x:f>
      </x:c>
      <x:c r="I41" s="28" t="str">
        <x:f>IF(COUNTA(A41:G41)=0,"",IF(AND(H41=0,D41="已核准"),1,0))</x:f>
      </x:c>
    </x:row>
    <x:row r="42">
      <x:c r="A42" s="27"/>
      <x:c r="B42" s="27"/>
      <x:c r="C42" s="27"/>
      <x:c r="D42" s="27"/>
      <x:c r="E42" s="27"/>
      <x:c r="F42" s="27"/>
      <x:c r="G42" s="29"/>
      <x:c r="H42" s="28" t="str">
        <x:f>IF(COUNTA(A42:G42)=0,"",IF(OR(COUNTBLANK(A42:G42)&gt;0,COUNTIFS('變更登錄'!$A$6:$A$25,A42)&lt;&gt;1,COUNTIFS($A$6:$A$85,A42,$C$6:$C$85,C42)&lt;&gt;1,IF(COUNTIFS('變更登錄'!$A$6:$A$25,A42)=1,B42&lt;&gt;INDEX('變更登錄'!$C$6:$C$25,MATCH(A42,'變更登錄'!$A$6:$A$25,0)),TRUE),NOT(ISNUMBER(G42))),1,0))</x:f>
      </x:c>
      <x:c r="I42" s="28" t="str">
        <x:f>IF(COUNTA(A42:G42)=0,"",IF(AND(H42=0,D42="已核准"),1,0))</x:f>
      </x:c>
    </x:row>
    <x:row r="43">
      <x:c r="A43" s="27"/>
      <x:c r="B43" s="27"/>
      <x:c r="C43" s="27"/>
      <x:c r="D43" s="27"/>
      <x:c r="E43" s="27"/>
      <x:c r="F43" s="27"/>
      <x:c r="G43" s="29"/>
      <x:c r="H43" s="28" t="str">
        <x:f>IF(COUNTA(A43:G43)=0,"",IF(OR(COUNTBLANK(A43:G43)&gt;0,COUNTIFS('變更登錄'!$A$6:$A$25,A43)&lt;&gt;1,COUNTIFS($A$6:$A$85,A43,$C$6:$C$85,C43)&lt;&gt;1,IF(COUNTIFS('變更登錄'!$A$6:$A$25,A43)=1,B43&lt;&gt;INDEX('變更登錄'!$C$6:$C$25,MATCH(A43,'變更登錄'!$A$6:$A$25,0)),TRUE),NOT(ISNUMBER(G43))),1,0))</x:f>
      </x:c>
      <x:c r="I43" s="28" t="str">
        <x:f>IF(COUNTA(A43:G43)=0,"",IF(AND(H43=0,D43="已核准"),1,0))</x:f>
      </x:c>
    </x:row>
    <x:row r="44">
      <x:c r="A44" s="27"/>
      <x:c r="B44" s="27"/>
      <x:c r="C44" s="27"/>
      <x:c r="D44" s="27"/>
      <x:c r="E44" s="27"/>
      <x:c r="F44" s="27"/>
      <x:c r="G44" s="29"/>
      <x:c r="H44" s="28" t="str">
        <x:f>IF(COUNTA(A44:G44)=0,"",IF(OR(COUNTBLANK(A44:G44)&gt;0,COUNTIFS('變更登錄'!$A$6:$A$25,A44)&lt;&gt;1,COUNTIFS($A$6:$A$85,A44,$C$6:$C$85,C44)&lt;&gt;1,IF(COUNTIFS('變更登錄'!$A$6:$A$25,A44)=1,B44&lt;&gt;INDEX('變更登錄'!$C$6:$C$25,MATCH(A44,'變更登錄'!$A$6:$A$25,0)),TRUE),NOT(ISNUMBER(G44))),1,0))</x:f>
      </x:c>
      <x:c r="I44" s="28" t="str">
        <x:f>IF(COUNTA(A44:G44)=0,"",IF(AND(H44=0,D44="已核准"),1,0))</x:f>
      </x:c>
    </x:row>
    <x:row r="45">
      <x:c r="A45" s="27"/>
      <x:c r="B45" s="27"/>
      <x:c r="C45" s="27"/>
      <x:c r="D45" s="27"/>
      <x:c r="E45" s="27"/>
      <x:c r="F45" s="27"/>
      <x:c r="G45" s="29"/>
      <x:c r="H45" s="28" t="str">
        <x:f>IF(COUNTA(A45:G45)=0,"",IF(OR(COUNTBLANK(A45:G45)&gt;0,COUNTIFS('變更登錄'!$A$6:$A$25,A45)&lt;&gt;1,COUNTIFS($A$6:$A$85,A45,$C$6:$C$85,C45)&lt;&gt;1,IF(COUNTIFS('變更登錄'!$A$6:$A$25,A45)=1,B45&lt;&gt;INDEX('變更登錄'!$C$6:$C$25,MATCH(A45,'變更登錄'!$A$6:$A$25,0)),TRUE),NOT(ISNUMBER(G45))),1,0))</x:f>
      </x:c>
      <x:c r="I45" s="28" t="str">
        <x:f>IF(COUNTA(A45:G45)=0,"",IF(AND(H45=0,D45="已核准"),1,0))</x:f>
      </x:c>
    </x:row>
    <x:row r="46">
      <x:c r="A46" s="27"/>
      <x:c r="B46" s="27"/>
      <x:c r="C46" s="27"/>
      <x:c r="D46" s="27"/>
      <x:c r="E46" s="27"/>
      <x:c r="F46" s="27"/>
      <x:c r="G46" s="29"/>
      <x:c r="H46" s="28" t="str">
        <x:f>IF(COUNTA(A46:G46)=0,"",IF(OR(COUNTBLANK(A46:G46)&gt;0,COUNTIFS('變更登錄'!$A$6:$A$25,A46)&lt;&gt;1,COUNTIFS($A$6:$A$85,A46,$C$6:$C$85,C46)&lt;&gt;1,IF(COUNTIFS('變更登錄'!$A$6:$A$25,A46)=1,B46&lt;&gt;INDEX('變更登錄'!$C$6:$C$25,MATCH(A46,'變更登錄'!$A$6:$A$25,0)),TRUE),NOT(ISNUMBER(G46))),1,0))</x:f>
      </x:c>
      <x:c r="I46" s="28" t="str">
        <x:f>IF(COUNTA(A46:G46)=0,"",IF(AND(H46=0,D46="已核准"),1,0))</x:f>
      </x:c>
    </x:row>
    <x:row r="47">
      <x:c r="A47" s="27"/>
      <x:c r="B47" s="27"/>
      <x:c r="C47" s="27"/>
      <x:c r="D47" s="27"/>
      <x:c r="E47" s="27"/>
      <x:c r="F47" s="27"/>
      <x:c r="G47" s="29"/>
      <x:c r="H47" s="28" t="str">
        <x:f>IF(COUNTA(A47:G47)=0,"",IF(OR(COUNTBLANK(A47:G47)&gt;0,COUNTIFS('變更登錄'!$A$6:$A$25,A47)&lt;&gt;1,COUNTIFS($A$6:$A$85,A47,$C$6:$C$85,C47)&lt;&gt;1,IF(COUNTIFS('變更登錄'!$A$6:$A$25,A47)=1,B47&lt;&gt;INDEX('變更登錄'!$C$6:$C$25,MATCH(A47,'變更登錄'!$A$6:$A$25,0)),TRUE),NOT(ISNUMBER(G47))),1,0))</x:f>
      </x:c>
      <x:c r="I47" s="28" t="str">
        <x:f>IF(COUNTA(A47:G47)=0,"",IF(AND(H47=0,D47="已核准"),1,0))</x:f>
      </x:c>
    </x:row>
    <x:row r="48">
      <x:c r="A48" s="27"/>
      <x:c r="B48" s="27"/>
      <x:c r="C48" s="27"/>
      <x:c r="D48" s="27"/>
      <x:c r="E48" s="27"/>
      <x:c r="F48" s="27"/>
      <x:c r="G48" s="29"/>
      <x:c r="H48" s="28" t="str">
        <x:f>IF(COUNTA(A48:G48)=0,"",IF(OR(COUNTBLANK(A48:G48)&gt;0,COUNTIFS('變更登錄'!$A$6:$A$25,A48)&lt;&gt;1,COUNTIFS($A$6:$A$85,A48,$C$6:$C$85,C48)&lt;&gt;1,IF(COUNTIFS('變更登錄'!$A$6:$A$25,A48)=1,B48&lt;&gt;INDEX('變更登錄'!$C$6:$C$25,MATCH(A48,'變更登錄'!$A$6:$A$25,0)),TRUE),NOT(ISNUMBER(G48))),1,0))</x:f>
      </x:c>
      <x:c r="I48" s="28" t="str">
        <x:f>IF(COUNTA(A48:G48)=0,"",IF(AND(H48=0,D48="已核准"),1,0))</x:f>
      </x:c>
    </x:row>
    <x:row r="49">
      <x:c r="A49" s="27"/>
      <x:c r="B49" s="27"/>
      <x:c r="C49" s="27"/>
      <x:c r="D49" s="27"/>
      <x:c r="E49" s="27"/>
      <x:c r="F49" s="27"/>
      <x:c r="G49" s="29"/>
      <x:c r="H49" s="28" t="str">
        <x:f>IF(COUNTA(A49:G49)=0,"",IF(OR(COUNTBLANK(A49:G49)&gt;0,COUNTIFS('變更登錄'!$A$6:$A$25,A49)&lt;&gt;1,COUNTIFS($A$6:$A$85,A49,$C$6:$C$85,C49)&lt;&gt;1,IF(COUNTIFS('變更登錄'!$A$6:$A$25,A49)=1,B49&lt;&gt;INDEX('變更登錄'!$C$6:$C$25,MATCH(A49,'變更登錄'!$A$6:$A$25,0)),TRUE),NOT(ISNUMBER(G49))),1,0))</x:f>
      </x:c>
      <x:c r="I49" s="28" t="str">
        <x:f>IF(COUNTA(A49:G49)=0,"",IF(AND(H49=0,D49="已核准"),1,0))</x:f>
      </x:c>
    </x:row>
    <x:row r="50">
      <x:c r="A50" s="27"/>
      <x:c r="B50" s="27"/>
      <x:c r="C50" s="27"/>
      <x:c r="D50" s="27"/>
      <x:c r="E50" s="27"/>
      <x:c r="F50" s="27"/>
      <x:c r="G50" s="29"/>
      <x:c r="H50" s="28" t="str">
        <x:f>IF(COUNTA(A50:G50)=0,"",IF(OR(COUNTBLANK(A50:G50)&gt;0,COUNTIFS('變更登錄'!$A$6:$A$25,A50)&lt;&gt;1,COUNTIFS($A$6:$A$85,A50,$C$6:$C$85,C50)&lt;&gt;1,IF(COUNTIFS('變更登錄'!$A$6:$A$25,A50)=1,B50&lt;&gt;INDEX('變更登錄'!$C$6:$C$25,MATCH(A50,'變更登錄'!$A$6:$A$25,0)),TRUE),NOT(ISNUMBER(G50))),1,0))</x:f>
      </x:c>
      <x:c r="I50" s="28" t="str">
        <x:f>IF(COUNTA(A50:G50)=0,"",IF(AND(H50=0,D50="已核准"),1,0))</x:f>
      </x:c>
    </x:row>
    <x:row r="51">
      <x:c r="A51" s="27"/>
      <x:c r="B51" s="27"/>
      <x:c r="C51" s="27"/>
      <x:c r="D51" s="27"/>
      <x:c r="E51" s="27"/>
      <x:c r="F51" s="27"/>
      <x:c r="G51" s="29"/>
      <x:c r="H51" s="28" t="str">
        <x:f>IF(COUNTA(A51:G51)=0,"",IF(OR(COUNTBLANK(A51:G51)&gt;0,COUNTIFS('變更登錄'!$A$6:$A$25,A51)&lt;&gt;1,COUNTIFS($A$6:$A$85,A51,$C$6:$C$85,C51)&lt;&gt;1,IF(COUNTIFS('變更登錄'!$A$6:$A$25,A51)=1,B51&lt;&gt;INDEX('變更登錄'!$C$6:$C$25,MATCH(A51,'變更登錄'!$A$6:$A$25,0)),TRUE),NOT(ISNUMBER(G51))),1,0))</x:f>
      </x:c>
      <x:c r="I51" s="28" t="str">
        <x:f>IF(COUNTA(A51:G51)=0,"",IF(AND(H51=0,D51="已核准"),1,0))</x:f>
      </x:c>
    </x:row>
    <x:row r="52">
      <x:c r="A52" s="27"/>
      <x:c r="B52" s="27"/>
      <x:c r="C52" s="27"/>
      <x:c r="D52" s="27"/>
      <x:c r="E52" s="27"/>
      <x:c r="F52" s="27"/>
      <x:c r="G52" s="29"/>
      <x:c r="H52" s="28" t="str">
        <x:f>IF(COUNTA(A52:G52)=0,"",IF(OR(COUNTBLANK(A52:G52)&gt;0,COUNTIFS('變更登錄'!$A$6:$A$25,A52)&lt;&gt;1,COUNTIFS($A$6:$A$85,A52,$C$6:$C$85,C52)&lt;&gt;1,IF(COUNTIFS('變更登錄'!$A$6:$A$25,A52)=1,B52&lt;&gt;INDEX('變更登錄'!$C$6:$C$25,MATCH(A52,'變更登錄'!$A$6:$A$25,0)),TRUE),NOT(ISNUMBER(G52))),1,0))</x:f>
      </x:c>
      <x:c r="I52" s="28" t="str">
        <x:f>IF(COUNTA(A52:G52)=0,"",IF(AND(H52=0,D52="已核准"),1,0))</x:f>
      </x:c>
    </x:row>
    <x:row r="53">
      <x:c r="A53" s="27"/>
      <x:c r="B53" s="27"/>
      <x:c r="C53" s="27"/>
      <x:c r="D53" s="27"/>
      <x:c r="E53" s="27"/>
      <x:c r="F53" s="27"/>
      <x:c r="G53" s="29"/>
      <x:c r="H53" s="28" t="str">
        <x:f>IF(COUNTA(A53:G53)=0,"",IF(OR(COUNTBLANK(A53:G53)&gt;0,COUNTIFS('變更登錄'!$A$6:$A$25,A53)&lt;&gt;1,COUNTIFS($A$6:$A$85,A53,$C$6:$C$85,C53)&lt;&gt;1,IF(COUNTIFS('變更登錄'!$A$6:$A$25,A53)=1,B53&lt;&gt;INDEX('變更登錄'!$C$6:$C$25,MATCH(A53,'變更登錄'!$A$6:$A$25,0)),TRUE),NOT(ISNUMBER(G53))),1,0))</x:f>
      </x:c>
      <x:c r="I53" s="28" t="str">
        <x:f>IF(COUNTA(A53:G53)=0,"",IF(AND(H53=0,D53="已核准"),1,0))</x:f>
      </x:c>
    </x:row>
    <x:row r="54">
      <x:c r="A54" s="27"/>
      <x:c r="B54" s="27"/>
      <x:c r="C54" s="27"/>
      <x:c r="D54" s="27"/>
      <x:c r="E54" s="27"/>
      <x:c r="F54" s="27"/>
      <x:c r="G54" s="29"/>
      <x:c r="H54" s="28" t="str">
        <x:f>IF(COUNTA(A54:G54)=0,"",IF(OR(COUNTBLANK(A54:G54)&gt;0,COUNTIFS('變更登錄'!$A$6:$A$25,A54)&lt;&gt;1,COUNTIFS($A$6:$A$85,A54,$C$6:$C$85,C54)&lt;&gt;1,IF(COUNTIFS('變更登錄'!$A$6:$A$25,A54)=1,B54&lt;&gt;INDEX('變更登錄'!$C$6:$C$25,MATCH(A54,'變更登錄'!$A$6:$A$25,0)),TRUE),NOT(ISNUMBER(G54))),1,0))</x:f>
      </x:c>
      <x:c r="I54" s="28" t="str">
        <x:f>IF(COUNTA(A54:G54)=0,"",IF(AND(H54=0,D54="已核准"),1,0))</x:f>
      </x:c>
    </x:row>
    <x:row r="55">
      <x:c r="A55" s="27"/>
      <x:c r="B55" s="27"/>
      <x:c r="C55" s="27"/>
      <x:c r="D55" s="27"/>
      <x:c r="E55" s="27"/>
      <x:c r="F55" s="27"/>
      <x:c r="G55" s="29"/>
      <x:c r="H55" s="28" t="str">
        <x:f>IF(COUNTA(A55:G55)=0,"",IF(OR(COUNTBLANK(A55:G55)&gt;0,COUNTIFS('變更登錄'!$A$6:$A$25,A55)&lt;&gt;1,COUNTIFS($A$6:$A$85,A55,$C$6:$C$85,C55)&lt;&gt;1,IF(COUNTIFS('變更登錄'!$A$6:$A$25,A55)=1,B55&lt;&gt;INDEX('變更登錄'!$C$6:$C$25,MATCH(A55,'變更登錄'!$A$6:$A$25,0)),TRUE),NOT(ISNUMBER(G55))),1,0))</x:f>
      </x:c>
      <x:c r="I55" s="28" t="str">
        <x:f>IF(COUNTA(A55:G55)=0,"",IF(AND(H55=0,D55="已核准"),1,0))</x:f>
      </x:c>
    </x:row>
    <x:row r="56">
      <x:c r="A56" s="27"/>
      <x:c r="B56" s="27"/>
      <x:c r="C56" s="27"/>
      <x:c r="D56" s="27"/>
      <x:c r="E56" s="27"/>
      <x:c r="F56" s="27"/>
      <x:c r="G56" s="29"/>
      <x:c r="H56" s="28" t="str">
        <x:f>IF(COUNTA(A56:G56)=0,"",IF(OR(COUNTBLANK(A56:G56)&gt;0,COUNTIFS('變更登錄'!$A$6:$A$25,A56)&lt;&gt;1,COUNTIFS($A$6:$A$85,A56,$C$6:$C$85,C56)&lt;&gt;1,IF(COUNTIFS('變更登錄'!$A$6:$A$25,A56)=1,B56&lt;&gt;INDEX('變更登錄'!$C$6:$C$25,MATCH(A56,'變更登錄'!$A$6:$A$25,0)),TRUE),NOT(ISNUMBER(G56))),1,0))</x:f>
      </x:c>
      <x:c r="I56" s="28" t="str">
        <x:f>IF(COUNTA(A56:G56)=0,"",IF(AND(H56=0,D56="已核准"),1,0))</x:f>
      </x:c>
    </x:row>
    <x:row r="57">
      <x:c r="A57" s="27"/>
      <x:c r="B57" s="27"/>
      <x:c r="C57" s="27"/>
      <x:c r="D57" s="27"/>
      <x:c r="E57" s="27"/>
      <x:c r="F57" s="27"/>
      <x:c r="G57" s="29"/>
      <x:c r="H57" s="28" t="str">
        <x:f>IF(COUNTA(A57:G57)=0,"",IF(OR(COUNTBLANK(A57:G57)&gt;0,COUNTIFS('變更登錄'!$A$6:$A$25,A57)&lt;&gt;1,COUNTIFS($A$6:$A$85,A57,$C$6:$C$85,C57)&lt;&gt;1,IF(COUNTIFS('變更登錄'!$A$6:$A$25,A57)=1,B57&lt;&gt;INDEX('變更登錄'!$C$6:$C$25,MATCH(A57,'變更登錄'!$A$6:$A$25,0)),TRUE),NOT(ISNUMBER(G57))),1,0))</x:f>
      </x:c>
      <x:c r="I57" s="28" t="str">
        <x:f>IF(COUNTA(A57:G57)=0,"",IF(AND(H57=0,D57="已核准"),1,0))</x:f>
      </x:c>
    </x:row>
    <x:row r="58">
      <x:c r="A58" s="27"/>
      <x:c r="B58" s="27"/>
      <x:c r="C58" s="27"/>
      <x:c r="D58" s="27"/>
      <x:c r="E58" s="27"/>
      <x:c r="F58" s="27"/>
      <x:c r="G58" s="29"/>
      <x:c r="H58" s="28" t="str">
        <x:f>IF(COUNTA(A58:G58)=0,"",IF(OR(COUNTBLANK(A58:G58)&gt;0,COUNTIFS('變更登錄'!$A$6:$A$25,A58)&lt;&gt;1,COUNTIFS($A$6:$A$85,A58,$C$6:$C$85,C58)&lt;&gt;1,IF(COUNTIFS('變更登錄'!$A$6:$A$25,A58)=1,B58&lt;&gt;INDEX('變更登錄'!$C$6:$C$25,MATCH(A58,'變更登錄'!$A$6:$A$25,0)),TRUE),NOT(ISNUMBER(G58))),1,0))</x:f>
      </x:c>
      <x:c r="I58" s="28" t="str">
        <x:f>IF(COUNTA(A58:G58)=0,"",IF(AND(H58=0,D58="已核准"),1,0))</x:f>
      </x:c>
    </x:row>
    <x:row r="59">
      <x:c r="A59" s="27"/>
      <x:c r="B59" s="27"/>
      <x:c r="C59" s="27"/>
      <x:c r="D59" s="27"/>
      <x:c r="E59" s="27"/>
      <x:c r="F59" s="27"/>
      <x:c r="G59" s="29"/>
      <x:c r="H59" s="28" t="str">
        <x:f>IF(COUNTA(A59:G59)=0,"",IF(OR(COUNTBLANK(A59:G59)&gt;0,COUNTIFS('變更登錄'!$A$6:$A$25,A59)&lt;&gt;1,COUNTIFS($A$6:$A$85,A59,$C$6:$C$85,C59)&lt;&gt;1,IF(COUNTIFS('變更登錄'!$A$6:$A$25,A59)=1,B59&lt;&gt;INDEX('變更登錄'!$C$6:$C$25,MATCH(A59,'變更登錄'!$A$6:$A$25,0)),TRUE),NOT(ISNUMBER(G59))),1,0))</x:f>
      </x:c>
      <x:c r="I59" s="28" t="str">
        <x:f>IF(COUNTA(A59:G59)=0,"",IF(AND(H59=0,D59="已核准"),1,0))</x:f>
      </x:c>
    </x:row>
    <x:row r="60">
      <x:c r="A60" s="27"/>
      <x:c r="B60" s="27"/>
      <x:c r="C60" s="27"/>
      <x:c r="D60" s="27"/>
      <x:c r="E60" s="27"/>
      <x:c r="F60" s="27"/>
      <x:c r="G60" s="29"/>
      <x:c r="H60" s="28" t="str">
        <x:f>IF(COUNTA(A60:G60)=0,"",IF(OR(COUNTBLANK(A60:G60)&gt;0,COUNTIFS('變更登錄'!$A$6:$A$25,A60)&lt;&gt;1,COUNTIFS($A$6:$A$85,A60,$C$6:$C$85,C60)&lt;&gt;1,IF(COUNTIFS('變更登錄'!$A$6:$A$25,A60)=1,B60&lt;&gt;INDEX('變更登錄'!$C$6:$C$25,MATCH(A60,'變更登錄'!$A$6:$A$25,0)),TRUE),NOT(ISNUMBER(G60))),1,0))</x:f>
      </x:c>
      <x:c r="I60" s="28" t="str">
        <x:f>IF(COUNTA(A60:G60)=0,"",IF(AND(H60=0,D60="已核准"),1,0))</x:f>
      </x:c>
    </x:row>
    <x:row r="61">
      <x:c r="A61" s="27"/>
      <x:c r="B61" s="27"/>
      <x:c r="C61" s="27"/>
      <x:c r="D61" s="27"/>
      <x:c r="E61" s="27"/>
      <x:c r="F61" s="27"/>
      <x:c r="G61" s="29"/>
      <x:c r="H61" s="28" t="str">
        <x:f>IF(COUNTA(A61:G61)=0,"",IF(OR(COUNTBLANK(A61:G61)&gt;0,COUNTIFS('變更登錄'!$A$6:$A$25,A61)&lt;&gt;1,COUNTIFS($A$6:$A$85,A61,$C$6:$C$85,C61)&lt;&gt;1,IF(COUNTIFS('變更登錄'!$A$6:$A$25,A61)=1,B61&lt;&gt;INDEX('變更登錄'!$C$6:$C$25,MATCH(A61,'變更登錄'!$A$6:$A$25,0)),TRUE),NOT(ISNUMBER(G61))),1,0))</x:f>
      </x:c>
      <x:c r="I61" s="28" t="str">
        <x:f>IF(COUNTA(A61:G61)=0,"",IF(AND(H61=0,D61="已核准"),1,0))</x:f>
      </x:c>
    </x:row>
    <x:row r="62">
      <x:c r="A62" s="27"/>
      <x:c r="B62" s="27"/>
      <x:c r="C62" s="27"/>
      <x:c r="D62" s="27"/>
      <x:c r="E62" s="27"/>
      <x:c r="F62" s="27"/>
      <x:c r="G62" s="29"/>
      <x:c r="H62" s="28" t="str">
        <x:f>IF(COUNTA(A62:G62)=0,"",IF(OR(COUNTBLANK(A62:G62)&gt;0,COUNTIFS('變更登錄'!$A$6:$A$25,A62)&lt;&gt;1,COUNTIFS($A$6:$A$85,A62,$C$6:$C$85,C62)&lt;&gt;1,IF(COUNTIFS('變更登錄'!$A$6:$A$25,A62)=1,B62&lt;&gt;INDEX('變更登錄'!$C$6:$C$25,MATCH(A62,'變更登錄'!$A$6:$A$25,0)),TRUE),NOT(ISNUMBER(G62))),1,0))</x:f>
      </x:c>
      <x:c r="I62" s="28" t="str">
        <x:f>IF(COUNTA(A62:G62)=0,"",IF(AND(H62=0,D62="已核准"),1,0))</x:f>
      </x:c>
    </x:row>
    <x:row r="63">
      <x:c r="A63" s="27"/>
      <x:c r="B63" s="27"/>
      <x:c r="C63" s="27"/>
      <x:c r="D63" s="27"/>
      <x:c r="E63" s="27"/>
      <x:c r="F63" s="27"/>
      <x:c r="G63" s="29"/>
      <x:c r="H63" s="28" t="str">
        <x:f>IF(COUNTA(A63:G63)=0,"",IF(OR(COUNTBLANK(A63:G63)&gt;0,COUNTIFS('變更登錄'!$A$6:$A$25,A63)&lt;&gt;1,COUNTIFS($A$6:$A$85,A63,$C$6:$C$85,C63)&lt;&gt;1,IF(COUNTIFS('變更登錄'!$A$6:$A$25,A63)=1,B63&lt;&gt;INDEX('變更登錄'!$C$6:$C$25,MATCH(A63,'變更登錄'!$A$6:$A$25,0)),TRUE),NOT(ISNUMBER(G63))),1,0))</x:f>
      </x:c>
      <x:c r="I63" s="28" t="str">
        <x:f>IF(COUNTA(A63:G63)=0,"",IF(AND(H63=0,D63="已核准"),1,0))</x:f>
      </x:c>
    </x:row>
    <x:row r="64">
      <x:c r="A64" s="27"/>
      <x:c r="B64" s="27"/>
      <x:c r="C64" s="27"/>
      <x:c r="D64" s="27"/>
      <x:c r="E64" s="27"/>
      <x:c r="F64" s="27"/>
      <x:c r="G64" s="29"/>
      <x:c r="H64" s="28" t="str">
        <x:f>IF(COUNTA(A64:G64)=0,"",IF(OR(COUNTBLANK(A64:G64)&gt;0,COUNTIFS('變更登錄'!$A$6:$A$25,A64)&lt;&gt;1,COUNTIFS($A$6:$A$85,A64,$C$6:$C$85,C64)&lt;&gt;1,IF(COUNTIFS('變更登錄'!$A$6:$A$25,A64)=1,B64&lt;&gt;INDEX('變更登錄'!$C$6:$C$25,MATCH(A64,'變更登錄'!$A$6:$A$25,0)),TRUE),NOT(ISNUMBER(G64))),1,0))</x:f>
      </x:c>
      <x:c r="I64" s="28" t="str">
        <x:f>IF(COUNTA(A64:G64)=0,"",IF(AND(H64=0,D64="已核准"),1,0))</x:f>
      </x:c>
    </x:row>
    <x:row r="65">
      <x:c r="A65" s="27"/>
      <x:c r="B65" s="27"/>
      <x:c r="C65" s="27"/>
      <x:c r="D65" s="27"/>
      <x:c r="E65" s="27"/>
      <x:c r="F65" s="27"/>
      <x:c r="G65" s="29"/>
      <x:c r="H65" s="28" t="str">
        <x:f>IF(COUNTA(A65:G65)=0,"",IF(OR(COUNTBLANK(A65:G65)&gt;0,COUNTIFS('變更登錄'!$A$6:$A$25,A65)&lt;&gt;1,COUNTIFS($A$6:$A$85,A65,$C$6:$C$85,C65)&lt;&gt;1,IF(COUNTIFS('變更登錄'!$A$6:$A$25,A65)=1,B65&lt;&gt;INDEX('變更登錄'!$C$6:$C$25,MATCH(A65,'變更登錄'!$A$6:$A$25,0)),TRUE),NOT(ISNUMBER(G65))),1,0))</x:f>
      </x:c>
      <x:c r="I65" s="28" t="str">
        <x:f>IF(COUNTA(A65:G65)=0,"",IF(AND(H65=0,D65="已核准"),1,0))</x:f>
      </x:c>
    </x:row>
    <x:row r="66">
      <x:c r="A66" s="27"/>
      <x:c r="B66" s="27"/>
      <x:c r="C66" s="27"/>
      <x:c r="D66" s="27"/>
      <x:c r="E66" s="27"/>
      <x:c r="F66" s="27"/>
      <x:c r="G66" s="29"/>
      <x:c r="H66" s="28" t="str">
        <x:f>IF(COUNTA(A66:G66)=0,"",IF(OR(COUNTBLANK(A66:G66)&gt;0,COUNTIFS('變更登錄'!$A$6:$A$25,A66)&lt;&gt;1,COUNTIFS($A$6:$A$85,A66,$C$6:$C$85,C66)&lt;&gt;1,IF(COUNTIFS('變更登錄'!$A$6:$A$25,A66)=1,B66&lt;&gt;INDEX('變更登錄'!$C$6:$C$25,MATCH(A66,'變更登錄'!$A$6:$A$25,0)),TRUE),NOT(ISNUMBER(G66))),1,0))</x:f>
      </x:c>
      <x:c r="I66" s="28" t="str">
        <x:f>IF(COUNTA(A66:G66)=0,"",IF(AND(H66=0,D66="已核准"),1,0))</x:f>
      </x:c>
    </x:row>
    <x:row r="67">
      <x:c r="A67" s="27"/>
      <x:c r="B67" s="27"/>
      <x:c r="C67" s="27"/>
      <x:c r="D67" s="27"/>
      <x:c r="E67" s="27"/>
      <x:c r="F67" s="27"/>
      <x:c r="G67" s="29"/>
      <x:c r="H67" s="28" t="str">
        <x:f>IF(COUNTA(A67:G67)=0,"",IF(OR(COUNTBLANK(A67:G67)&gt;0,COUNTIFS('變更登錄'!$A$6:$A$25,A67)&lt;&gt;1,COUNTIFS($A$6:$A$85,A67,$C$6:$C$85,C67)&lt;&gt;1,IF(COUNTIFS('變更登錄'!$A$6:$A$25,A67)=1,B67&lt;&gt;INDEX('變更登錄'!$C$6:$C$25,MATCH(A67,'變更登錄'!$A$6:$A$25,0)),TRUE),NOT(ISNUMBER(G67))),1,0))</x:f>
      </x:c>
      <x:c r="I67" s="28" t="str">
        <x:f>IF(COUNTA(A67:G67)=0,"",IF(AND(H67=0,D67="已核准"),1,0))</x:f>
      </x:c>
    </x:row>
    <x:row r="68">
      <x:c r="A68" s="27"/>
      <x:c r="B68" s="27"/>
      <x:c r="C68" s="27"/>
      <x:c r="D68" s="27"/>
      <x:c r="E68" s="27"/>
      <x:c r="F68" s="27"/>
      <x:c r="G68" s="29"/>
      <x:c r="H68" s="28" t="str">
        <x:f>IF(COUNTA(A68:G68)=0,"",IF(OR(COUNTBLANK(A68:G68)&gt;0,COUNTIFS('變更登錄'!$A$6:$A$25,A68)&lt;&gt;1,COUNTIFS($A$6:$A$85,A68,$C$6:$C$85,C68)&lt;&gt;1,IF(COUNTIFS('變更登錄'!$A$6:$A$25,A68)=1,B68&lt;&gt;INDEX('變更登錄'!$C$6:$C$25,MATCH(A68,'變更登錄'!$A$6:$A$25,0)),TRUE),NOT(ISNUMBER(G68))),1,0))</x:f>
      </x:c>
      <x:c r="I68" s="28" t="str">
        <x:f>IF(COUNTA(A68:G68)=0,"",IF(AND(H68=0,D68="已核准"),1,0))</x:f>
      </x:c>
    </x:row>
    <x:row r="69">
      <x:c r="A69" s="27"/>
      <x:c r="B69" s="27"/>
      <x:c r="C69" s="27"/>
      <x:c r="D69" s="27"/>
      <x:c r="E69" s="27"/>
      <x:c r="F69" s="27"/>
      <x:c r="G69" s="29"/>
      <x:c r="H69" s="28" t="str">
        <x:f>IF(COUNTA(A69:G69)=0,"",IF(OR(COUNTBLANK(A69:G69)&gt;0,COUNTIFS('變更登錄'!$A$6:$A$25,A69)&lt;&gt;1,COUNTIFS($A$6:$A$85,A69,$C$6:$C$85,C69)&lt;&gt;1,IF(COUNTIFS('變更登錄'!$A$6:$A$25,A69)=1,B69&lt;&gt;INDEX('變更登錄'!$C$6:$C$25,MATCH(A69,'變更登錄'!$A$6:$A$25,0)),TRUE),NOT(ISNUMBER(G69))),1,0))</x:f>
      </x:c>
      <x:c r="I69" s="28" t="str">
        <x:f>IF(COUNTA(A69:G69)=0,"",IF(AND(H69=0,D69="已核准"),1,0))</x:f>
      </x:c>
    </x:row>
    <x:row r="70">
      <x:c r="A70" s="27"/>
      <x:c r="B70" s="27"/>
      <x:c r="C70" s="27"/>
      <x:c r="D70" s="27"/>
      <x:c r="E70" s="27"/>
      <x:c r="F70" s="27"/>
      <x:c r="G70" s="29"/>
      <x:c r="H70" s="28" t="str">
        <x:f>IF(COUNTA(A70:G70)=0,"",IF(OR(COUNTBLANK(A70:G70)&gt;0,COUNTIFS('變更登錄'!$A$6:$A$25,A70)&lt;&gt;1,COUNTIFS($A$6:$A$85,A70,$C$6:$C$85,C70)&lt;&gt;1,IF(COUNTIFS('變更登錄'!$A$6:$A$25,A70)=1,B70&lt;&gt;INDEX('變更登錄'!$C$6:$C$25,MATCH(A70,'變更登錄'!$A$6:$A$25,0)),TRUE),NOT(ISNUMBER(G70))),1,0))</x:f>
      </x:c>
      <x:c r="I70" s="28" t="str">
        <x:f>IF(COUNTA(A70:G70)=0,"",IF(AND(H70=0,D70="已核准"),1,0))</x:f>
      </x:c>
    </x:row>
    <x:row r="71">
      <x:c r="A71" s="27"/>
      <x:c r="B71" s="27"/>
      <x:c r="C71" s="27"/>
      <x:c r="D71" s="27"/>
      <x:c r="E71" s="27"/>
      <x:c r="F71" s="27"/>
      <x:c r="G71" s="29"/>
      <x:c r="H71" s="28" t="str">
        <x:f>IF(COUNTA(A71:G71)=0,"",IF(OR(COUNTBLANK(A71:G71)&gt;0,COUNTIFS('變更登錄'!$A$6:$A$25,A71)&lt;&gt;1,COUNTIFS($A$6:$A$85,A71,$C$6:$C$85,C71)&lt;&gt;1,IF(COUNTIFS('變更登錄'!$A$6:$A$25,A71)=1,B71&lt;&gt;INDEX('變更登錄'!$C$6:$C$25,MATCH(A71,'變更登錄'!$A$6:$A$25,0)),TRUE),NOT(ISNUMBER(G71))),1,0))</x:f>
      </x:c>
      <x:c r="I71" s="28" t="str">
        <x:f>IF(COUNTA(A71:G71)=0,"",IF(AND(H71=0,D71="已核准"),1,0))</x:f>
      </x:c>
    </x:row>
    <x:row r="72">
      <x:c r="A72" s="27"/>
      <x:c r="B72" s="27"/>
      <x:c r="C72" s="27"/>
      <x:c r="D72" s="27"/>
      <x:c r="E72" s="27"/>
      <x:c r="F72" s="27"/>
      <x:c r="G72" s="29"/>
      <x:c r="H72" s="28" t="str">
        <x:f>IF(COUNTA(A72:G72)=0,"",IF(OR(COUNTBLANK(A72:G72)&gt;0,COUNTIFS('變更登錄'!$A$6:$A$25,A72)&lt;&gt;1,COUNTIFS($A$6:$A$85,A72,$C$6:$C$85,C72)&lt;&gt;1,IF(COUNTIFS('變更登錄'!$A$6:$A$25,A72)=1,B72&lt;&gt;INDEX('變更登錄'!$C$6:$C$25,MATCH(A72,'變更登錄'!$A$6:$A$25,0)),TRUE),NOT(ISNUMBER(G72))),1,0))</x:f>
      </x:c>
      <x:c r="I72" s="28" t="str">
        <x:f>IF(COUNTA(A72:G72)=0,"",IF(AND(H72=0,D72="已核准"),1,0))</x:f>
      </x:c>
    </x:row>
    <x:row r="73">
      <x:c r="A73" s="27"/>
      <x:c r="B73" s="27"/>
      <x:c r="C73" s="27"/>
      <x:c r="D73" s="27"/>
      <x:c r="E73" s="27"/>
      <x:c r="F73" s="27"/>
      <x:c r="G73" s="29"/>
      <x:c r="H73" s="28" t="str">
        <x:f>IF(COUNTA(A73:G73)=0,"",IF(OR(COUNTBLANK(A73:G73)&gt;0,COUNTIFS('變更登錄'!$A$6:$A$25,A73)&lt;&gt;1,COUNTIFS($A$6:$A$85,A73,$C$6:$C$85,C73)&lt;&gt;1,IF(COUNTIFS('變更登錄'!$A$6:$A$25,A73)=1,B73&lt;&gt;INDEX('變更登錄'!$C$6:$C$25,MATCH(A73,'變更登錄'!$A$6:$A$25,0)),TRUE),NOT(ISNUMBER(G73))),1,0))</x:f>
      </x:c>
      <x:c r="I73" s="28" t="str">
        <x:f>IF(COUNTA(A73:G73)=0,"",IF(AND(H73=0,D73="已核准"),1,0))</x:f>
      </x:c>
    </x:row>
    <x:row r="74">
      <x:c r="A74" s="27"/>
      <x:c r="B74" s="27"/>
      <x:c r="C74" s="27"/>
      <x:c r="D74" s="27"/>
      <x:c r="E74" s="27"/>
      <x:c r="F74" s="27"/>
      <x:c r="G74" s="29"/>
      <x:c r="H74" s="28" t="str">
        <x:f>IF(COUNTA(A74:G74)=0,"",IF(OR(COUNTBLANK(A74:G74)&gt;0,COUNTIFS('變更登錄'!$A$6:$A$25,A74)&lt;&gt;1,COUNTIFS($A$6:$A$85,A74,$C$6:$C$85,C74)&lt;&gt;1,IF(COUNTIFS('變更登錄'!$A$6:$A$25,A74)=1,B74&lt;&gt;INDEX('變更登錄'!$C$6:$C$25,MATCH(A74,'變更登錄'!$A$6:$A$25,0)),TRUE),NOT(ISNUMBER(G74))),1,0))</x:f>
      </x:c>
      <x:c r="I74" s="28" t="str">
        <x:f>IF(COUNTA(A74:G74)=0,"",IF(AND(H74=0,D74="已核准"),1,0))</x:f>
      </x:c>
    </x:row>
    <x:row r="75">
      <x:c r="A75" s="27"/>
      <x:c r="B75" s="27"/>
      <x:c r="C75" s="27"/>
      <x:c r="D75" s="27"/>
      <x:c r="E75" s="27"/>
      <x:c r="F75" s="27"/>
      <x:c r="G75" s="29"/>
      <x:c r="H75" s="28" t="str">
        <x:f>IF(COUNTA(A75:G75)=0,"",IF(OR(COUNTBLANK(A75:G75)&gt;0,COUNTIFS('變更登錄'!$A$6:$A$25,A75)&lt;&gt;1,COUNTIFS($A$6:$A$85,A75,$C$6:$C$85,C75)&lt;&gt;1,IF(COUNTIFS('變更登錄'!$A$6:$A$25,A75)=1,B75&lt;&gt;INDEX('變更登錄'!$C$6:$C$25,MATCH(A75,'變更登錄'!$A$6:$A$25,0)),TRUE),NOT(ISNUMBER(G75))),1,0))</x:f>
      </x:c>
      <x:c r="I75" s="28" t="str">
        <x:f>IF(COUNTA(A75:G75)=0,"",IF(AND(H75=0,D75="已核准"),1,0))</x:f>
      </x:c>
    </x:row>
    <x:row r="76">
      <x:c r="A76" s="27"/>
      <x:c r="B76" s="27"/>
      <x:c r="C76" s="27"/>
      <x:c r="D76" s="27"/>
      <x:c r="E76" s="27"/>
      <x:c r="F76" s="27"/>
      <x:c r="G76" s="29"/>
      <x:c r="H76" s="28" t="str">
        <x:f>IF(COUNTA(A76:G76)=0,"",IF(OR(COUNTBLANK(A76:G76)&gt;0,COUNTIFS('變更登錄'!$A$6:$A$25,A76)&lt;&gt;1,COUNTIFS($A$6:$A$85,A76,$C$6:$C$85,C76)&lt;&gt;1,IF(COUNTIFS('變更登錄'!$A$6:$A$25,A76)=1,B76&lt;&gt;INDEX('變更登錄'!$C$6:$C$25,MATCH(A76,'變更登錄'!$A$6:$A$25,0)),TRUE),NOT(ISNUMBER(G76))),1,0))</x:f>
      </x:c>
      <x:c r="I76" s="28" t="str">
        <x:f>IF(COUNTA(A76:G76)=0,"",IF(AND(H76=0,D76="已核准"),1,0))</x:f>
      </x:c>
    </x:row>
    <x:row r="77">
      <x:c r="A77" s="27"/>
      <x:c r="B77" s="27"/>
      <x:c r="C77" s="27"/>
      <x:c r="D77" s="27"/>
      <x:c r="E77" s="27"/>
      <x:c r="F77" s="27"/>
      <x:c r="G77" s="29"/>
      <x:c r="H77" s="28" t="str">
        <x:f>IF(COUNTA(A77:G77)=0,"",IF(OR(COUNTBLANK(A77:G77)&gt;0,COUNTIFS('變更登錄'!$A$6:$A$25,A77)&lt;&gt;1,COUNTIFS($A$6:$A$85,A77,$C$6:$C$85,C77)&lt;&gt;1,IF(COUNTIFS('變更登錄'!$A$6:$A$25,A77)=1,B77&lt;&gt;INDEX('變更登錄'!$C$6:$C$25,MATCH(A77,'變更登錄'!$A$6:$A$25,0)),TRUE),NOT(ISNUMBER(G77))),1,0))</x:f>
      </x:c>
      <x:c r="I77" s="28" t="str">
        <x:f>IF(COUNTA(A77:G77)=0,"",IF(AND(H77=0,D77="已核准"),1,0))</x:f>
      </x:c>
    </x:row>
    <x:row r="78">
      <x:c r="A78" s="27"/>
      <x:c r="B78" s="27"/>
      <x:c r="C78" s="27"/>
      <x:c r="D78" s="27"/>
      <x:c r="E78" s="27"/>
      <x:c r="F78" s="27"/>
      <x:c r="G78" s="29"/>
      <x:c r="H78" s="28" t="str">
        <x:f>IF(COUNTA(A78:G78)=0,"",IF(OR(COUNTBLANK(A78:G78)&gt;0,COUNTIFS('變更登錄'!$A$6:$A$25,A78)&lt;&gt;1,COUNTIFS($A$6:$A$85,A78,$C$6:$C$85,C78)&lt;&gt;1,IF(COUNTIFS('變更登錄'!$A$6:$A$25,A78)=1,B78&lt;&gt;INDEX('變更登錄'!$C$6:$C$25,MATCH(A78,'變更登錄'!$A$6:$A$25,0)),TRUE),NOT(ISNUMBER(G78))),1,0))</x:f>
      </x:c>
      <x:c r="I78" s="28" t="str">
        <x:f>IF(COUNTA(A78:G78)=0,"",IF(AND(H78=0,D78="已核准"),1,0))</x:f>
      </x:c>
    </x:row>
    <x:row r="79">
      <x:c r="A79" s="27"/>
      <x:c r="B79" s="27"/>
      <x:c r="C79" s="27"/>
      <x:c r="D79" s="27"/>
      <x:c r="E79" s="27"/>
      <x:c r="F79" s="27"/>
      <x:c r="G79" s="29"/>
      <x:c r="H79" s="28" t="str">
        <x:f>IF(COUNTA(A79:G79)=0,"",IF(OR(COUNTBLANK(A79:G79)&gt;0,COUNTIFS('變更登錄'!$A$6:$A$25,A79)&lt;&gt;1,COUNTIFS($A$6:$A$85,A79,$C$6:$C$85,C79)&lt;&gt;1,IF(COUNTIFS('變更登錄'!$A$6:$A$25,A79)=1,B79&lt;&gt;INDEX('變更登錄'!$C$6:$C$25,MATCH(A79,'變更登錄'!$A$6:$A$25,0)),TRUE),NOT(ISNUMBER(G79))),1,0))</x:f>
      </x:c>
      <x:c r="I79" s="28" t="str">
        <x:f>IF(COUNTA(A79:G79)=0,"",IF(AND(H79=0,D79="已核准"),1,0))</x:f>
      </x:c>
    </x:row>
    <x:row r="80">
      <x:c r="A80" s="27"/>
      <x:c r="B80" s="27"/>
      <x:c r="C80" s="27"/>
      <x:c r="D80" s="27"/>
      <x:c r="E80" s="27"/>
      <x:c r="F80" s="27"/>
      <x:c r="G80" s="29"/>
      <x:c r="H80" s="28" t="str">
        <x:f>IF(COUNTA(A80:G80)=0,"",IF(OR(COUNTBLANK(A80:G80)&gt;0,COUNTIFS('變更登錄'!$A$6:$A$25,A80)&lt;&gt;1,COUNTIFS($A$6:$A$85,A80,$C$6:$C$85,C80)&lt;&gt;1,IF(COUNTIFS('變更登錄'!$A$6:$A$25,A80)=1,B80&lt;&gt;INDEX('變更登錄'!$C$6:$C$25,MATCH(A80,'變更登錄'!$A$6:$A$25,0)),TRUE),NOT(ISNUMBER(G80))),1,0))</x:f>
      </x:c>
      <x:c r="I80" s="28" t="str">
        <x:f>IF(COUNTA(A80:G80)=0,"",IF(AND(H80=0,D80="已核准"),1,0))</x:f>
      </x:c>
    </x:row>
    <x:row r="81">
      <x:c r="A81" s="27"/>
      <x:c r="B81" s="27"/>
      <x:c r="C81" s="27"/>
      <x:c r="D81" s="27"/>
      <x:c r="E81" s="27"/>
      <x:c r="F81" s="27"/>
      <x:c r="G81" s="29"/>
      <x:c r="H81" s="28" t="str">
        <x:f>IF(COUNTA(A81:G81)=0,"",IF(OR(COUNTBLANK(A81:G81)&gt;0,COUNTIFS('變更登錄'!$A$6:$A$25,A81)&lt;&gt;1,COUNTIFS($A$6:$A$85,A81,$C$6:$C$85,C81)&lt;&gt;1,IF(COUNTIFS('變更登錄'!$A$6:$A$25,A81)=1,B81&lt;&gt;INDEX('變更登錄'!$C$6:$C$25,MATCH(A81,'變更登錄'!$A$6:$A$25,0)),TRUE),NOT(ISNUMBER(G81))),1,0))</x:f>
      </x:c>
      <x:c r="I81" s="28" t="str">
        <x:f>IF(COUNTA(A81:G81)=0,"",IF(AND(H81=0,D81="已核准"),1,0))</x:f>
      </x:c>
    </x:row>
    <x:row r="82">
      <x:c r="A82" s="27"/>
      <x:c r="B82" s="27"/>
      <x:c r="C82" s="27"/>
      <x:c r="D82" s="27"/>
      <x:c r="E82" s="27"/>
      <x:c r="F82" s="27"/>
      <x:c r="G82" s="29"/>
      <x:c r="H82" s="28" t="str">
        <x:f>IF(COUNTA(A82:G82)=0,"",IF(OR(COUNTBLANK(A82:G82)&gt;0,COUNTIFS('變更登錄'!$A$6:$A$25,A82)&lt;&gt;1,COUNTIFS($A$6:$A$85,A82,$C$6:$C$85,C82)&lt;&gt;1,IF(COUNTIFS('變更登錄'!$A$6:$A$25,A82)=1,B82&lt;&gt;INDEX('變更登錄'!$C$6:$C$25,MATCH(A82,'變更登錄'!$A$6:$A$25,0)),TRUE),NOT(ISNUMBER(G82))),1,0))</x:f>
      </x:c>
      <x:c r="I82" s="28" t="str">
        <x:f>IF(COUNTA(A82:G82)=0,"",IF(AND(H82=0,D82="已核准"),1,0))</x:f>
      </x:c>
    </x:row>
    <x:row r="83">
      <x:c r="A83" s="27"/>
      <x:c r="B83" s="27"/>
      <x:c r="C83" s="27"/>
      <x:c r="D83" s="27"/>
      <x:c r="E83" s="27"/>
      <x:c r="F83" s="27"/>
      <x:c r="G83" s="29"/>
      <x:c r="H83" s="28" t="str">
        <x:f>IF(COUNTA(A83:G83)=0,"",IF(OR(COUNTBLANK(A83:G83)&gt;0,COUNTIFS('變更登錄'!$A$6:$A$25,A83)&lt;&gt;1,COUNTIFS($A$6:$A$85,A83,$C$6:$C$85,C83)&lt;&gt;1,IF(COUNTIFS('變更登錄'!$A$6:$A$25,A83)=1,B83&lt;&gt;INDEX('變更登錄'!$C$6:$C$25,MATCH(A83,'變更登錄'!$A$6:$A$25,0)),TRUE),NOT(ISNUMBER(G83))),1,0))</x:f>
      </x:c>
      <x:c r="I83" s="28" t="str">
        <x:f>IF(COUNTA(A83:G83)=0,"",IF(AND(H83=0,D83="已核准"),1,0))</x:f>
      </x:c>
    </x:row>
    <x:row r="84">
      <x:c r="A84" s="27"/>
      <x:c r="B84" s="27"/>
      <x:c r="C84" s="27"/>
      <x:c r="D84" s="27"/>
      <x:c r="E84" s="27"/>
      <x:c r="F84" s="27"/>
      <x:c r="G84" s="29"/>
      <x:c r="H84" s="28" t="str">
        <x:f>IF(COUNTA(A84:G84)=0,"",IF(OR(COUNTBLANK(A84:G84)&gt;0,COUNTIFS('變更登錄'!$A$6:$A$25,A84)&lt;&gt;1,COUNTIFS($A$6:$A$85,A84,$C$6:$C$85,C84)&lt;&gt;1,IF(COUNTIFS('變更登錄'!$A$6:$A$25,A84)=1,B84&lt;&gt;INDEX('變更登錄'!$C$6:$C$25,MATCH(A84,'變更登錄'!$A$6:$A$25,0)),TRUE),NOT(ISNUMBER(G84))),1,0))</x:f>
      </x:c>
      <x:c r="I84" s="28" t="str">
        <x:f>IF(COUNTA(A84:G84)=0,"",IF(AND(H84=0,D84="已核准"),1,0))</x:f>
      </x:c>
    </x:row>
    <x:row r="85">
      <x:c r="A85" s="27"/>
      <x:c r="B85" s="27"/>
      <x:c r="C85" s="27"/>
      <x:c r="D85" s="27"/>
      <x:c r="E85" s="27"/>
      <x:c r="F85" s="27"/>
      <x:c r="G85" s="29"/>
      <x:c r="H85" s="28" t="str">
        <x:f>IF(COUNTA(A85:G85)=0,"",IF(OR(COUNTBLANK(A85:G85)&gt;0,COUNTIFS('變更登錄'!$A$6:$A$25,A85)&lt;&gt;1,COUNTIFS($A$6:$A$85,A85,$C$6:$C$85,C85)&lt;&gt;1,IF(COUNTIFS('變更登錄'!$A$6:$A$25,A85)=1,B85&lt;&gt;INDEX('變更登錄'!$C$6:$C$25,MATCH(A85,'變更登錄'!$A$6:$A$25,0)),TRUE),NOT(ISNUMBER(G85))),1,0))</x:f>
      </x:c>
      <x:c r="I85" s="28" t="str">
        <x:f>IF(COUNTA(A85:G85)=0,"",IF(AND(H85=0,D85="已核准"),1,0))</x:f>
      </x:c>
    </x:row>
  </x:sheetData>
  <x:conditionalFormatting sqref="H6:H85">
    <x:cfRule type="cellIs" dxfId="2" priority="1" operator="greaterThan">
      <x:formula>0</x:formula>
    </x:cfRule>
  </x:conditionalFormatting>
  <x:dataValidations count="1">
    <x:dataValidation type="list" sqref="D6:D85">
      <x:formula1>"未核准,已核准,已否決"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035055dc964b8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批次市場範圍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範圍編號</x:v>
      </x:c>
      <x:c r="B5" s="15" t="str">
        <x:v>變更編號</x:v>
      </x:c>
      <x:c r="C5" s="15" t="str">
        <x:v>市場</x:v>
      </x:c>
      <x:c r="D5" s="15" t="str">
        <x:v>批次代碼</x:v>
      </x:c>
      <x:c r="E5" s="15" t="str">
        <x:v>受影響數量</x:v>
      </x:c>
      <x:c r="F5" s="15" t="str">
        <x:v>生產狀態</x:v>
      </x:c>
      <x:c r="G5" s="15" t="str">
        <x:v>處置</x:v>
      </x:c>
      <x:c r="H5" s="15" t="str">
        <x:v>地區負責人</x:v>
      </x:c>
      <x:c r="I5" s="15" t="str">
        <x:v>現用稿版本</x:v>
      </x:c>
      <x:c r="J5" s="15" t="str">
        <x:v>證據網址</x:v>
      </x:c>
      <x:c r="K5" s="16" t="str">
        <x:v>輸入問題</x:v>
      </x:c>
      <x:c r="L5" s="2"/>
      <x:c r="M5" s="2"/>
      <x:c r="N5" s="2"/>
    </x:row>
    <x:row r="6" ht="25" customHeight="1">
      <x:c r="A6" s="17" t="str">
        <x:v>SC-001</x:v>
      </x:c>
      <x:c r="B6" s="17" t="str">
        <x:v>CH-001</x:v>
      </x:c>
      <x:c r="C6" s="17" t="str">
        <x:v>US</x:v>
      </x:c>
      <x:c r="D6" s="17" t="str">
        <x:v>LOT-BOX-A</x:v>
      </x:c>
      <x:c r="E6" s="21" t="n">
        <x:v>1000</x:v>
      </x:c>
      <x:c r="F6" s="17" t="str">
        <x:v>未開工</x:v>
      </x:c>
      <x:c r="G6" s="17" t="str">
        <x:v>暫停</x:v>
      </x:c>
      <x:c r="H6" s="17" t="str">
        <x:v>地區負責人</x:v>
      </x:c>
      <x:c r="I6" s="17" t="str">
        <x:v>BOX-R1</x:v>
      </x:c>
      <x:c r="J6" s="17" t="str"/>
      <x:c r="K6" s="18" t="n">
        <x:f>IF(COUNTA(A6:J6)=0,"",IF(OR(COUNTBLANK(A6:J6)&gt;0,COUNTIFS($A$6:$A$45,A6)&lt;&gt;1,COUNTIFS('變更登錄'!$A$6:$A$25,B6)&lt;&gt;1,NOT(ISNUMBER(E6)),IF(ISNUMBER(E6),OR(E6&lt;0,E6&lt;&gt;INT(E6)),FALSE)),1,0))</x:f>
        <x:v>1</x:v>
      </x:c>
      <x:c r="L6" s="2"/>
      <x:c r="M6" s="2"/>
      <x:c r="N6" s="2"/>
    </x:row>
    <x:row r="7" ht="25" customHeight="1">
      <x:c r="A7" s="17" t="str">
        <x:v>SC-002</x:v>
      </x:c>
      <x:c r="B7" s="17" t="str">
        <x:v>CH-002</x:v>
      </x:c>
      <x:c r="C7" s="17" t="str">
        <x:v>TW</x:v>
      </x:c>
      <x:c r="D7" s="17" t="str">
        <x:v>LOT-INSERT-TW</x:v>
      </x:c>
      <x:c r="E7" s="21" t="n">
        <x:v>200</x:v>
      </x:c>
      <x:c r="F7" s="17" t="str">
        <x:v>已裝箱</x:v>
      </x:c>
      <x:c r="G7" s="17" t="str">
        <x:v>暫停</x:v>
      </x:c>
      <x:c r="H7" s="17" t="str">
        <x:v>地區負責人</x:v>
      </x:c>
      <x:c r="I7" s="17" t="str">
        <x:v>INSERT-R1</x:v>
      </x:c>
      <x:c r="J7" s="17" t="str"/>
      <x:c r="K7" s="18" t="n">
        <x:f>IF(COUNTA(A7:J7)=0,"",IF(OR(COUNTBLANK(A7:J7)&gt;0,COUNTIFS($A$6:$A$45,A7)&lt;&gt;1,COUNTIFS('變更登錄'!$A$6:$A$25,B7)&lt;&gt;1,NOT(ISNUMBER(E7)),IF(ISNUMBER(E7),OR(E7&lt;0,E7&lt;&gt;INT(E7)),FALSE)),1,0))</x:f>
        <x:v>1</x:v>
      </x:c>
      <x:c r="L7" s="2"/>
      <x:c r="M7" s="2"/>
      <x:c r="N7" s="2"/>
    </x:row>
    <x:row r="8" ht="25" customHeight="1">
      <x:c r="A8" s="17" t="str">
        <x:v>SC-003</x:v>
      </x:c>
      <x:c r="B8" s="17" t="str">
        <x:v>CH-002</x:v>
      </x:c>
      <x:c r="C8" s="17" t="str">
        <x:v>KR</x:v>
      </x:c>
      <x:c r="D8" s="17" t="str">
        <x:v>LOT-INSERT-KR</x:v>
      </x:c>
      <x:c r="E8" s="21" t="n">
        <x:v>200</x:v>
      </x:c>
      <x:c r="F8" s="17" t="str">
        <x:v>未開工</x:v>
      </x:c>
      <x:c r="G8" s="17" t="str">
        <x:v>暫停</x:v>
      </x:c>
      <x:c r="H8" s="17" t="str">
        <x:v>地區負責人</x:v>
      </x:c>
      <x:c r="I8" s="17" t="str">
        <x:v>INSERT-R1</x:v>
      </x:c>
      <x:c r="J8" s="17" t="str"/>
      <x:c r="K8" s="18" t="n">
        <x:f>IF(COUNTA(A8:J8)=0,"",IF(OR(COUNTBLANK(A8:J8)&gt;0,COUNTIFS($A$6:$A$45,A8)&lt;&gt;1,COUNTIFS('變更登錄'!$A$6:$A$25,B8)&lt;&gt;1,NOT(ISNUMBER(E8)),IF(ISNUMBER(E8),OR(E8&lt;0,E8&lt;&gt;INT(E8)),FALSE)),1,0))</x:f>
        <x:v>1</x:v>
      </x:c>
      <x:c r="L8" s="2"/>
      <x:c r="M8" s="2"/>
      <x:c r="N8" s="2"/>
    </x:row>
    <x:row r="9" ht="25" customHeight="1">
      <x:c r="A9" s="17"/>
      <x:c r="B9" s="17"/>
      <x:c r="C9" s="17"/>
      <x:c r="D9" s="17"/>
      <x:c r="E9" s="21"/>
      <x:c r="F9" s="17"/>
      <x:c r="G9" s="17"/>
      <x:c r="H9" s="17"/>
      <x:c r="I9" s="17"/>
      <x:c r="J9" s="17"/>
      <x:c r="K9" s="18" t="str">
        <x:f>IF(COUNTA(A9:J9)=0,"",IF(OR(COUNTBLANK(A9:J9)&gt;0,COUNTIFS($A$6:$A$45,A9)&lt;&gt;1,COUNTIFS('變更登錄'!$A$6:$A$25,B9)&lt;&gt;1,NOT(ISNUMBER(E9)),IF(ISNUMBER(E9),OR(E9&lt;0,E9&lt;&gt;INT(E9)),FALSE)),1,0))</x:f>
      </x:c>
      <x:c r="L9" s="2"/>
      <x:c r="M9" s="2"/>
      <x:c r="N9" s="2"/>
    </x:row>
    <x:row r="10" ht="25" customHeight="1">
      <x:c r="A10" s="17"/>
      <x:c r="B10" s="17"/>
      <x:c r="C10" s="17"/>
      <x:c r="D10" s="17"/>
      <x:c r="E10" s="21"/>
      <x:c r="F10" s="17"/>
      <x:c r="G10" s="17"/>
      <x:c r="H10" s="17"/>
      <x:c r="I10" s="17"/>
      <x:c r="J10" s="17"/>
      <x:c r="K10" s="18" t="str">
        <x:f>IF(COUNTA(A10:J10)=0,"",IF(OR(COUNTBLANK(A10:J10)&gt;0,COUNTIFS($A$6:$A$45,A10)&lt;&gt;1,COUNTIFS('變更登錄'!$A$6:$A$25,B10)&lt;&gt;1,NOT(ISNUMBER(E10)),IF(ISNUMBER(E10),OR(E10&lt;0,E10&lt;&gt;INT(E10)),FALSE)),1,0))</x:f>
      </x:c>
      <x:c r="L10" s="2"/>
      <x:c r="M10" s="2"/>
      <x:c r="N10" s="2"/>
    </x:row>
    <x:row r="11" ht="25" customHeight="1">
      <x:c r="A11" s="17"/>
      <x:c r="B11" s="17"/>
      <x:c r="C11" s="17"/>
      <x:c r="D11" s="17"/>
      <x:c r="E11" s="21"/>
      <x:c r="F11" s="17"/>
      <x:c r="G11" s="17"/>
      <x:c r="H11" s="17"/>
      <x:c r="I11" s="17"/>
      <x:c r="J11" s="17"/>
      <x:c r="K11" s="18" t="str">
        <x:f>IF(COUNTA(A11:J11)=0,"",IF(OR(COUNTBLANK(A11:J11)&gt;0,COUNTIFS($A$6:$A$45,A11)&lt;&gt;1,COUNTIFS('變更登錄'!$A$6:$A$25,B11)&lt;&gt;1,NOT(ISNUMBER(E11)),IF(ISNUMBER(E11),OR(E11&lt;0,E11&lt;&gt;INT(E11)),FALSE)),1,0))</x:f>
      </x:c>
      <x:c r="L11" s="2"/>
      <x:c r="M11" s="2"/>
      <x:c r="N11" s="2"/>
    </x:row>
    <x:row r="12" ht="25" customHeight="1">
      <x:c r="A12" s="17"/>
      <x:c r="B12" s="17"/>
      <x:c r="C12" s="17"/>
      <x:c r="D12" s="17"/>
      <x:c r="E12" s="21"/>
      <x:c r="F12" s="17"/>
      <x:c r="G12" s="17"/>
      <x:c r="H12" s="17"/>
      <x:c r="I12" s="17"/>
      <x:c r="J12" s="17"/>
      <x:c r="K12" s="18" t="str">
        <x:f>IF(COUNTA(A12:J12)=0,"",IF(OR(COUNTBLANK(A12:J12)&gt;0,COUNTIFS($A$6:$A$45,A12)&lt;&gt;1,COUNTIFS('變更登錄'!$A$6:$A$25,B12)&lt;&gt;1,NOT(ISNUMBER(E12)),IF(ISNUMBER(E12),OR(E12&lt;0,E12&lt;&gt;INT(E12)),FALSE)),1,0))</x:f>
      </x:c>
      <x:c r="L12" s="2"/>
      <x:c r="M12" s="2"/>
      <x:c r="N12" s="2"/>
    </x:row>
    <x:row r="13" ht="25" customHeight="1">
      <x:c r="A13" s="17"/>
      <x:c r="B13" s="17"/>
      <x:c r="C13" s="17"/>
      <x:c r="D13" s="17"/>
      <x:c r="E13" s="21"/>
      <x:c r="F13" s="17"/>
      <x:c r="G13" s="17"/>
      <x:c r="H13" s="17"/>
      <x:c r="I13" s="17"/>
      <x:c r="J13" s="17"/>
      <x:c r="K13" s="18" t="str">
        <x:f>IF(COUNTA(A13:J13)=0,"",IF(OR(COUNTBLANK(A13:J13)&gt;0,COUNTIFS($A$6:$A$45,A13)&lt;&gt;1,COUNTIFS('變更登錄'!$A$6:$A$25,B13)&lt;&gt;1,NOT(ISNUMBER(E13)),IF(ISNUMBER(E13),OR(E13&lt;0,E13&lt;&gt;INT(E13)),FALSE)),1,0))</x:f>
      </x:c>
      <x:c r="L13" s="2"/>
      <x:c r="M13" s="2"/>
      <x:c r="N13" s="2"/>
    </x:row>
    <x:row r="14" ht="25" customHeight="1">
      <x:c r="A14" s="17"/>
      <x:c r="B14" s="17"/>
      <x:c r="C14" s="17"/>
      <x:c r="D14" s="17"/>
      <x:c r="E14" s="21"/>
      <x:c r="F14" s="17"/>
      <x:c r="G14" s="17"/>
      <x:c r="H14" s="17"/>
      <x:c r="I14" s="17"/>
      <x:c r="J14" s="17"/>
      <x:c r="K14" s="18" t="str">
        <x:f>IF(COUNTA(A14:J14)=0,"",IF(OR(COUNTBLANK(A14:J14)&gt;0,COUNTIFS($A$6:$A$45,A14)&lt;&gt;1,COUNTIFS('變更登錄'!$A$6:$A$25,B14)&lt;&gt;1,NOT(ISNUMBER(E14)),IF(ISNUMBER(E14),OR(E14&lt;0,E14&lt;&gt;INT(E14)),FALSE)),1,0))</x:f>
      </x:c>
      <x:c r="L14" s="2"/>
      <x:c r="M14" s="2"/>
      <x:c r="N14" s="2"/>
    </x:row>
    <x:row r="15" ht="25" customHeight="1">
      <x:c r="A15" s="17"/>
      <x:c r="B15" s="17"/>
      <x:c r="C15" s="17"/>
      <x:c r="D15" s="17"/>
      <x:c r="E15" s="21"/>
      <x:c r="F15" s="17"/>
      <x:c r="G15" s="17"/>
      <x:c r="H15" s="17"/>
      <x:c r="I15" s="17"/>
      <x:c r="J15" s="17"/>
      <x:c r="K15" s="18" t="str">
        <x:f>IF(COUNTA(A15:J15)=0,"",IF(OR(COUNTBLANK(A15:J15)&gt;0,COUNTIFS($A$6:$A$45,A15)&lt;&gt;1,COUNTIFS('變更登錄'!$A$6:$A$25,B15)&lt;&gt;1,NOT(ISNUMBER(E15)),IF(ISNUMBER(E15),OR(E15&lt;0,E15&lt;&gt;INT(E15)),FALSE)),1,0))</x:f>
      </x:c>
      <x:c r="L15" s="2"/>
      <x:c r="M15" s="2"/>
      <x:c r="N15" s="2"/>
    </x:row>
    <x:row r="16" ht="25" customHeight="1">
      <x:c r="A16" s="17"/>
      <x:c r="B16" s="17"/>
      <x:c r="C16" s="17"/>
      <x:c r="D16" s="17"/>
      <x:c r="E16" s="21"/>
      <x:c r="F16" s="17"/>
      <x:c r="G16" s="17"/>
      <x:c r="H16" s="17"/>
      <x:c r="I16" s="17"/>
      <x:c r="J16" s="17"/>
      <x:c r="K16" s="18" t="str">
        <x:f>IF(COUNTA(A16:J16)=0,"",IF(OR(COUNTBLANK(A16:J16)&gt;0,COUNTIFS($A$6:$A$45,A16)&lt;&gt;1,COUNTIFS('變更登錄'!$A$6:$A$25,B16)&lt;&gt;1,NOT(ISNUMBER(E16)),IF(ISNUMBER(E16),OR(E16&lt;0,E16&lt;&gt;INT(E16)),FALSE)),1,0))</x:f>
      </x:c>
      <x:c r="L16" s="2"/>
      <x:c r="M16" s="2"/>
      <x:c r="N16" s="2"/>
    </x:row>
    <x:row r="17" ht="25" customHeight="1">
      <x:c r="A17" s="17"/>
      <x:c r="B17" s="17"/>
      <x:c r="C17" s="17"/>
      <x:c r="D17" s="17"/>
      <x:c r="E17" s="21"/>
      <x:c r="F17" s="17"/>
      <x:c r="G17" s="17"/>
      <x:c r="H17" s="17"/>
      <x:c r="I17" s="17"/>
      <x:c r="J17" s="17"/>
      <x:c r="K17" s="18" t="str">
        <x:f>IF(COUNTA(A17:J17)=0,"",IF(OR(COUNTBLANK(A17:J17)&gt;0,COUNTIFS($A$6:$A$45,A17)&lt;&gt;1,COUNTIFS('變更登錄'!$A$6:$A$25,B17)&lt;&gt;1,NOT(ISNUMBER(E17)),IF(ISNUMBER(E17),OR(E17&lt;0,E17&lt;&gt;INT(E17)),FALSE)),1,0))</x:f>
      </x:c>
      <x:c r="L17" s="2"/>
      <x:c r="M17" s="2"/>
      <x:c r="N17" s="2"/>
    </x:row>
    <x:row r="18" ht="25" customHeight="1">
      <x:c r="A18" s="17"/>
      <x:c r="B18" s="17"/>
      <x:c r="C18" s="17"/>
      <x:c r="D18" s="17"/>
      <x:c r="E18" s="21"/>
      <x:c r="F18" s="17"/>
      <x:c r="G18" s="17"/>
      <x:c r="H18" s="17"/>
      <x:c r="I18" s="17"/>
      <x:c r="J18" s="17"/>
      <x:c r="K18" s="18" t="str">
        <x:f>IF(COUNTA(A18:J18)=0,"",IF(OR(COUNTBLANK(A18:J18)&gt;0,COUNTIFS($A$6:$A$45,A18)&lt;&gt;1,COUNTIFS('變更登錄'!$A$6:$A$25,B18)&lt;&gt;1,NOT(ISNUMBER(E18)),IF(ISNUMBER(E18),OR(E18&lt;0,E18&lt;&gt;INT(E18)),FALSE)),1,0))</x:f>
      </x:c>
      <x:c r="L18" s="2"/>
      <x:c r="M18" s="2"/>
      <x:c r="N18" s="2"/>
    </x:row>
    <x:row r="19" ht="25" customHeight="1">
      <x:c r="A19" s="17"/>
      <x:c r="B19" s="17"/>
      <x:c r="C19" s="17"/>
      <x:c r="D19" s="17"/>
      <x:c r="E19" s="21"/>
      <x:c r="F19" s="17"/>
      <x:c r="G19" s="17"/>
      <x:c r="H19" s="17"/>
      <x:c r="I19" s="17"/>
      <x:c r="J19" s="17"/>
      <x:c r="K19" s="18" t="str">
        <x:f>IF(COUNTA(A19:J19)=0,"",IF(OR(COUNTBLANK(A19:J19)&gt;0,COUNTIFS($A$6:$A$45,A19)&lt;&gt;1,COUNTIFS('變更登錄'!$A$6:$A$25,B19)&lt;&gt;1,NOT(ISNUMBER(E19)),IF(ISNUMBER(E19),OR(E19&lt;0,E19&lt;&gt;INT(E19)),FALSE)),1,0))</x:f>
      </x:c>
      <x:c r="L19" s="2"/>
      <x:c r="M19" s="2"/>
      <x:c r="N19" s="2"/>
    </x:row>
    <x:row r="20" ht="25" customHeight="1">
      <x:c r="A20" s="17"/>
      <x:c r="B20" s="17"/>
      <x:c r="C20" s="17"/>
      <x:c r="D20" s="17"/>
      <x:c r="E20" s="21"/>
      <x:c r="F20" s="17"/>
      <x:c r="G20" s="17"/>
      <x:c r="H20" s="17"/>
      <x:c r="I20" s="17"/>
      <x:c r="J20" s="17"/>
      <x:c r="K20" s="18" t="str">
        <x:f>IF(COUNTA(A20:J20)=0,"",IF(OR(COUNTBLANK(A20:J20)&gt;0,COUNTIFS($A$6:$A$45,A20)&lt;&gt;1,COUNTIFS('變更登錄'!$A$6:$A$25,B20)&lt;&gt;1,NOT(ISNUMBER(E20)),IF(ISNUMBER(E20),OR(E20&lt;0,E20&lt;&gt;INT(E20)),FALSE)),1,0))</x:f>
      </x:c>
      <x:c r="L20" s="2"/>
      <x:c r="M20" s="2"/>
      <x:c r="N20" s="2"/>
    </x:row>
    <x:row r="21" ht="25" customHeight="1">
      <x:c r="A21" s="17"/>
      <x:c r="B21" s="17"/>
      <x:c r="C21" s="17"/>
      <x:c r="D21" s="17"/>
      <x:c r="E21" s="21"/>
      <x:c r="F21" s="17"/>
      <x:c r="G21" s="17"/>
      <x:c r="H21" s="17"/>
      <x:c r="I21" s="17"/>
      <x:c r="J21" s="17"/>
      <x:c r="K21" s="18" t="str">
        <x:f>IF(COUNTA(A21:J21)=0,"",IF(OR(COUNTBLANK(A21:J21)&gt;0,COUNTIFS($A$6:$A$45,A21)&lt;&gt;1,COUNTIFS('變更登錄'!$A$6:$A$25,B21)&lt;&gt;1,NOT(ISNUMBER(E21)),IF(ISNUMBER(E21),OR(E21&lt;0,E21&lt;&gt;INT(E21)),FALSE)),1,0))</x:f>
      </x:c>
      <x:c r="L21" s="2"/>
      <x:c r="M21" s="2"/>
      <x:c r="N21" s="2"/>
    </x:row>
    <x:row r="22" ht="25" customHeight="1">
      <x:c r="A22" s="17"/>
      <x:c r="B22" s="17"/>
      <x:c r="C22" s="17"/>
      <x:c r="D22" s="17"/>
      <x:c r="E22" s="21"/>
      <x:c r="F22" s="17"/>
      <x:c r="G22" s="17"/>
      <x:c r="H22" s="17"/>
      <x:c r="I22" s="17"/>
      <x:c r="J22" s="17"/>
      <x:c r="K22" s="18" t="str">
        <x:f>IF(COUNTA(A22:J22)=0,"",IF(OR(COUNTBLANK(A22:J22)&gt;0,COUNTIFS($A$6:$A$45,A22)&lt;&gt;1,COUNTIFS('變更登錄'!$A$6:$A$25,B22)&lt;&gt;1,NOT(ISNUMBER(E22)),IF(ISNUMBER(E22),OR(E22&lt;0,E22&lt;&gt;INT(E22)),FALSE)),1,0))</x:f>
      </x:c>
      <x:c r="L22" s="2"/>
      <x:c r="M22" s="2"/>
      <x:c r="N22" s="2"/>
    </x:row>
    <x:row r="23" ht="25" customHeight="1">
      <x:c r="A23" s="17"/>
      <x:c r="B23" s="17"/>
      <x:c r="C23" s="17"/>
      <x:c r="D23" s="17"/>
      <x:c r="E23" s="21"/>
      <x:c r="F23" s="17"/>
      <x:c r="G23" s="17"/>
      <x:c r="H23" s="17"/>
      <x:c r="I23" s="17"/>
      <x:c r="J23" s="17"/>
      <x:c r="K23" s="18" t="str">
        <x:f>IF(COUNTA(A23:J23)=0,"",IF(OR(COUNTBLANK(A23:J23)&gt;0,COUNTIFS($A$6:$A$45,A23)&lt;&gt;1,COUNTIFS('變更登錄'!$A$6:$A$25,B23)&lt;&gt;1,NOT(ISNUMBER(E23)),IF(ISNUMBER(E23),OR(E23&lt;0,E23&lt;&gt;INT(E23)),FALSE)),1,0))</x:f>
      </x:c>
      <x:c r="L23" s="2"/>
      <x:c r="M23" s="2"/>
      <x:c r="N23" s="2"/>
    </x:row>
    <x:row r="24" ht="25" customHeight="1">
      <x:c r="A24" s="17"/>
      <x:c r="B24" s="17"/>
      <x:c r="C24" s="17"/>
      <x:c r="D24" s="17"/>
      <x:c r="E24" s="21"/>
      <x:c r="F24" s="17"/>
      <x:c r="G24" s="17"/>
      <x:c r="H24" s="17"/>
      <x:c r="I24" s="17"/>
      <x:c r="J24" s="17"/>
      <x:c r="K24" s="18" t="str">
        <x:f>IF(COUNTA(A24:J24)=0,"",IF(OR(COUNTBLANK(A24:J24)&gt;0,COUNTIFS($A$6:$A$45,A24)&lt;&gt;1,COUNTIFS('變更登錄'!$A$6:$A$25,B24)&lt;&gt;1,NOT(ISNUMBER(E24)),IF(ISNUMBER(E24),OR(E24&lt;0,E24&lt;&gt;INT(E24)),FALSE)),1,0))</x:f>
      </x:c>
      <x:c r="L24" s="2"/>
      <x:c r="M24" s="2"/>
      <x:c r="N24" s="2"/>
    </x:row>
    <x:row r="25" ht="25" customHeight="1">
      <x:c r="A25" s="17"/>
      <x:c r="B25" s="17"/>
      <x:c r="C25" s="17"/>
      <x:c r="D25" s="17"/>
      <x:c r="E25" s="21"/>
      <x:c r="F25" s="17"/>
      <x:c r="G25" s="17"/>
      <x:c r="H25" s="17"/>
      <x:c r="I25" s="17"/>
      <x:c r="J25" s="17"/>
      <x:c r="K25" s="18" t="str">
        <x:f>IF(COUNTA(A25:J25)=0,"",IF(OR(COUNTBLANK(A25:J25)&gt;0,COUNTIFS($A$6:$A$45,A25)&lt;&gt;1,COUNTIFS('變更登錄'!$A$6:$A$25,B25)&lt;&gt;1,NOT(ISNUMBER(E25)),IF(ISNUMBER(E25),OR(E25&lt;0,E25&lt;&gt;INT(E25)),FALSE)),1,0))</x:f>
      </x:c>
      <x:c r="L25" s="2"/>
      <x:c r="M25" s="2"/>
      <x:c r="N25" s="2"/>
    </x:row>
    <x:row r="26" ht="25" customHeight="1">
      <x:c r="A26" s="17"/>
      <x:c r="B26" s="17"/>
      <x:c r="C26" s="17"/>
      <x:c r="D26" s="17"/>
      <x:c r="E26" s="21"/>
      <x:c r="F26" s="17"/>
      <x:c r="G26" s="17"/>
      <x:c r="H26" s="17"/>
      <x:c r="I26" s="17"/>
      <x:c r="J26" s="17"/>
      <x:c r="K26" s="18" t="str">
        <x:f>IF(COUNTA(A26:J26)=0,"",IF(OR(COUNTBLANK(A26:J26)&gt;0,COUNTIFS($A$6:$A$45,A26)&lt;&gt;1,COUNTIFS('變更登錄'!$A$6:$A$25,B26)&lt;&gt;1,NOT(ISNUMBER(E26)),IF(ISNUMBER(E26),OR(E26&lt;0,E26&lt;&gt;INT(E26)),FALSE)),1,0))</x:f>
      </x:c>
      <x:c r="L26" s="2"/>
      <x:c r="M26" s="2"/>
      <x:c r="N26" s="2"/>
    </x:row>
    <x:row r="27" ht="25" customHeight="1">
      <x:c r="A27" s="17"/>
      <x:c r="B27" s="17"/>
      <x:c r="C27" s="17"/>
      <x:c r="D27" s="17"/>
      <x:c r="E27" s="21"/>
      <x:c r="F27" s="17"/>
      <x:c r="G27" s="17"/>
      <x:c r="H27" s="17"/>
      <x:c r="I27" s="17"/>
      <x:c r="J27" s="17"/>
      <x:c r="K27" s="18" t="str">
        <x:f>IF(COUNTA(A27:J27)=0,"",IF(OR(COUNTBLANK(A27:J27)&gt;0,COUNTIFS($A$6:$A$45,A27)&lt;&gt;1,COUNTIFS('變更登錄'!$A$6:$A$25,B27)&lt;&gt;1,NOT(ISNUMBER(E27)),IF(ISNUMBER(E27),OR(E27&lt;0,E27&lt;&gt;INT(E27)),FALSE)),1,0))</x:f>
      </x:c>
      <x:c r="L27" s="2"/>
      <x:c r="M27" s="2"/>
      <x:c r="N27" s="2"/>
    </x:row>
    <x:row r="28" ht="25" customHeight="1">
      <x:c r="A28" s="17"/>
      <x:c r="B28" s="17"/>
      <x:c r="C28" s="17"/>
      <x:c r="D28" s="17"/>
      <x:c r="E28" s="21"/>
      <x:c r="F28" s="17"/>
      <x:c r="G28" s="17"/>
      <x:c r="H28" s="17"/>
      <x:c r="I28" s="17"/>
      <x:c r="J28" s="17"/>
      <x:c r="K28" s="18" t="str">
        <x:f>IF(COUNTA(A28:J28)=0,"",IF(OR(COUNTBLANK(A28:J28)&gt;0,COUNTIFS($A$6:$A$45,A28)&lt;&gt;1,COUNTIFS('變更登錄'!$A$6:$A$25,B28)&lt;&gt;1,NOT(ISNUMBER(E28)),IF(ISNUMBER(E28),OR(E28&lt;0,E28&lt;&gt;INT(E28)),FALSE)),1,0))</x:f>
      </x:c>
      <x:c r="L28" s="2"/>
      <x:c r="M28" s="2"/>
      <x:c r="N28" s="2"/>
    </x:row>
    <x:row r="29" ht="25" customHeight="1">
      <x:c r="A29" s="17"/>
      <x:c r="B29" s="17"/>
      <x:c r="C29" s="17"/>
      <x:c r="D29" s="17"/>
      <x:c r="E29" s="21"/>
      <x:c r="F29" s="17"/>
      <x:c r="G29" s="17"/>
      <x:c r="H29" s="17"/>
      <x:c r="I29" s="17"/>
      <x:c r="J29" s="17"/>
      <x:c r="K29" s="18" t="str">
        <x:f>IF(COUNTA(A29:J29)=0,"",IF(OR(COUNTBLANK(A29:J29)&gt;0,COUNTIFS($A$6:$A$45,A29)&lt;&gt;1,COUNTIFS('變更登錄'!$A$6:$A$25,B29)&lt;&gt;1,NOT(ISNUMBER(E29)),IF(ISNUMBER(E29),OR(E29&lt;0,E29&lt;&gt;INT(E29)),FALSE)),1,0))</x:f>
      </x:c>
      <x:c r="L29" s="2"/>
      <x:c r="M29" s="2"/>
      <x:c r="N29" s="2"/>
    </x:row>
    <x:row r="30" ht="25" customHeight="1">
      <x:c r="A30" s="17"/>
      <x:c r="B30" s="17"/>
      <x:c r="C30" s="17"/>
      <x:c r="D30" s="17"/>
      <x:c r="E30" s="21"/>
      <x:c r="F30" s="17"/>
      <x:c r="G30" s="17"/>
      <x:c r="H30" s="17"/>
      <x:c r="I30" s="17"/>
      <x:c r="J30" s="17"/>
      <x:c r="K30" s="18" t="str">
        <x:f>IF(COUNTA(A30:J30)=0,"",IF(OR(COUNTBLANK(A30:J30)&gt;0,COUNTIFS($A$6:$A$45,A30)&lt;&gt;1,COUNTIFS('變更登錄'!$A$6:$A$25,B30)&lt;&gt;1,NOT(ISNUMBER(E30)),IF(ISNUMBER(E30),OR(E30&lt;0,E30&lt;&gt;INT(E30)),FALSE)),1,0))</x:f>
      </x:c>
      <x:c r="L30" s="2"/>
      <x:c r="M30" s="2"/>
      <x:c r="N30" s="2"/>
    </x:row>
    <x:row r="31" ht="25" customHeight="1">
      <x:c r="A31" s="17"/>
      <x:c r="B31" s="17"/>
      <x:c r="C31" s="17"/>
      <x:c r="D31" s="17"/>
      <x:c r="E31" s="21"/>
      <x:c r="F31" s="17"/>
      <x:c r="G31" s="17"/>
      <x:c r="H31" s="17"/>
      <x:c r="I31" s="17"/>
      <x:c r="J31" s="17"/>
      <x:c r="K31" s="18" t="str">
        <x:f>IF(COUNTA(A31:J31)=0,"",IF(OR(COUNTBLANK(A31:J31)&gt;0,COUNTIFS($A$6:$A$45,A31)&lt;&gt;1,COUNTIFS('變更登錄'!$A$6:$A$25,B31)&lt;&gt;1,NOT(ISNUMBER(E31)),IF(ISNUMBER(E31),OR(E31&lt;0,E31&lt;&gt;INT(E31)),FALSE)),1,0))</x:f>
      </x:c>
      <x:c r="L31" s="2"/>
      <x:c r="M31" s="2"/>
      <x:c r="N31" s="2"/>
    </x:row>
    <x:row r="32" ht="25" customHeight="1">
      <x:c r="A32" s="17"/>
      <x:c r="B32" s="17"/>
      <x:c r="C32" s="17"/>
      <x:c r="D32" s="17"/>
      <x:c r="E32" s="21"/>
      <x:c r="F32" s="17"/>
      <x:c r="G32" s="17"/>
      <x:c r="H32" s="17"/>
      <x:c r="I32" s="17"/>
      <x:c r="J32" s="17"/>
      <x:c r="K32" s="18" t="str">
        <x:f>IF(COUNTA(A32:J32)=0,"",IF(OR(COUNTBLANK(A32:J32)&gt;0,COUNTIFS($A$6:$A$45,A32)&lt;&gt;1,COUNTIFS('變更登錄'!$A$6:$A$25,B32)&lt;&gt;1,NOT(ISNUMBER(E32)),IF(ISNUMBER(E32),OR(E32&lt;0,E32&lt;&gt;INT(E32)),FALSE)),1,0))</x:f>
      </x:c>
      <x:c r="L32" s="2"/>
      <x:c r="M32" s="2"/>
      <x:c r="N32" s="2"/>
    </x:row>
    <x:row r="33" ht="25" customHeight="1">
      <x:c r="A33" s="17"/>
      <x:c r="B33" s="17"/>
      <x:c r="C33" s="17"/>
      <x:c r="D33" s="17"/>
      <x:c r="E33" s="21"/>
      <x:c r="F33" s="17"/>
      <x:c r="G33" s="17"/>
      <x:c r="H33" s="17"/>
      <x:c r="I33" s="17"/>
      <x:c r="J33" s="17"/>
      <x:c r="K33" s="18" t="str">
        <x:f>IF(COUNTA(A33:J33)=0,"",IF(OR(COUNTBLANK(A33:J33)&gt;0,COUNTIFS($A$6:$A$45,A33)&lt;&gt;1,COUNTIFS('變更登錄'!$A$6:$A$25,B33)&lt;&gt;1,NOT(ISNUMBER(E33)),IF(ISNUMBER(E33),OR(E33&lt;0,E33&lt;&gt;INT(E33)),FALSE)),1,0))</x:f>
      </x:c>
      <x:c r="L33" s="2"/>
      <x:c r="M33" s="2"/>
      <x:c r="N33" s="2"/>
    </x:row>
    <x:row r="34" ht="25" customHeight="1">
      <x:c r="A34" s="17"/>
      <x:c r="B34" s="17"/>
      <x:c r="C34" s="17"/>
      <x:c r="D34" s="17"/>
      <x:c r="E34" s="21"/>
      <x:c r="F34" s="17"/>
      <x:c r="G34" s="17"/>
      <x:c r="H34" s="17"/>
      <x:c r="I34" s="17"/>
      <x:c r="J34" s="17"/>
      <x:c r="K34" s="18" t="str">
        <x:f>IF(COUNTA(A34:J34)=0,"",IF(OR(COUNTBLANK(A34:J34)&gt;0,COUNTIFS($A$6:$A$45,A34)&lt;&gt;1,COUNTIFS('變更登錄'!$A$6:$A$25,B34)&lt;&gt;1,NOT(ISNUMBER(E34)),IF(ISNUMBER(E34),OR(E34&lt;0,E34&lt;&gt;INT(E34)),FALSE)),1,0))</x:f>
      </x:c>
      <x:c r="L34" s="2"/>
      <x:c r="M34" s="2"/>
      <x:c r="N34" s="2"/>
    </x:row>
    <x:row r="35" ht="25" customHeight="1">
      <x:c r="A35" s="17"/>
      <x:c r="B35" s="17"/>
      <x:c r="C35" s="17"/>
      <x:c r="D35" s="17"/>
      <x:c r="E35" s="21"/>
      <x:c r="F35" s="17"/>
      <x:c r="G35" s="17"/>
      <x:c r="H35" s="17"/>
      <x:c r="I35" s="17"/>
      <x:c r="J35" s="17"/>
      <x:c r="K35" s="18" t="str">
        <x:f>IF(COUNTA(A35:J35)=0,"",IF(OR(COUNTBLANK(A35:J35)&gt;0,COUNTIFS($A$6:$A$45,A35)&lt;&gt;1,COUNTIFS('變更登錄'!$A$6:$A$25,B35)&lt;&gt;1,NOT(ISNUMBER(E35)),IF(ISNUMBER(E35),OR(E35&lt;0,E35&lt;&gt;INT(E35)),FALSE)),1,0))</x:f>
      </x:c>
      <x:c r="L35" s="2"/>
      <x:c r="M35" s="2"/>
      <x:c r="N35" s="2"/>
    </x:row>
    <x:row r="36">
      <x:c r="A36" s="27"/>
      <x:c r="B36" s="27"/>
      <x:c r="C36" s="27"/>
      <x:c r="D36" s="27"/>
      <x:c r="E36" s="30"/>
      <x:c r="F36" s="27"/>
      <x:c r="G36" s="27"/>
      <x:c r="H36" s="27"/>
      <x:c r="I36" s="27"/>
      <x:c r="J36" s="27"/>
      <x:c r="K36" s="28" t="str">
        <x:f>IF(COUNTA(A36:J36)=0,"",IF(OR(COUNTBLANK(A36:J36)&gt;0,COUNTIFS($A$6:$A$45,A36)&lt;&gt;1,COUNTIFS('變更登錄'!$A$6:$A$25,B36)&lt;&gt;1,NOT(ISNUMBER(E36)),IF(ISNUMBER(E36),OR(E36&lt;0,E36&lt;&gt;INT(E36)),FALSE)),1,0))</x:f>
      </x:c>
    </x:row>
    <x:row r="37">
      <x:c r="A37" s="27"/>
      <x:c r="B37" s="27"/>
      <x:c r="C37" s="27"/>
      <x:c r="D37" s="27"/>
      <x:c r="E37" s="30"/>
      <x:c r="F37" s="27"/>
      <x:c r="G37" s="27"/>
      <x:c r="H37" s="27"/>
      <x:c r="I37" s="27"/>
      <x:c r="J37" s="27"/>
      <x:c r="K37" s="28" t="str">
        <x:f>IF(COUNTA(A37:J37)=0,"",IF(OR(COUNTBLANK(A37:J37)&gt;0,COUNTIFS($A$6:$A$45,A37)&lt;&gt;1,COUNTIFS('變更登錄'!$A$6:$A$25,B37)&lt;&gt;1,NOT(ISNUMBER(E37)),IF(ISNUMBER(E37),OR(E37&lt;0,E37&lt;&gt;INT(E37)),FALSE)),1,0))</x:f>
      </x:c>
    </x:row>
    <x:row r="38">
      <x:c r="A38" s="27"/>
      <x:c r="B38" s="27"/>
      <x:c r="C38" s="27"/>
      <x:c r="D38" s="27"/>
      <x:c r="E38" s="30"/>
      <x:c r="F38" s="27"/>
      <x:c r="G38" s="27"/>
      <x:c r="H38" s="27"/>
      <x:c r="I38" s="27"/>
      <x:c r="J38" s="27"/>
      <x:c r="K38" s="28" t="str">
        <x:f>IF(COUNTA(A38:J38)=0,"",IF(OR(COUNTBLANK(A38:J38)&gt;0,COUNTIFS($A$6:$A$45,A38)&lt;&gt;1,COUNTIFS('變更登錄'!$A$6:$A$25,B38)&lt;&gt;1,NOT(ISNUMBER(E38)),IF(ISNUMBER(E38),OR(E38&lt;0,E38&lt;&gt;INT(E38)),FALSE)),1,0))</x:f>
      </x:c>
    </x:row>
    <x:row r="39">
      <x:c r="A39" s="27"/>
      <x:c r="B39" s="27"/>
      <x:c r="C39" s="27"/>
      <x:c r="D39" s="27"/>
      <x:c r="E39" s="30"/>
      <x:c r="F39" s="27"/>
      <x:c r="G39" s="27"/>
      <x:c r="H39" s="27"/>
      <x:c r="I39" s="27"/>
      <x:c r="J39" s="27"/>
      <x:c r="K39" s="28" t="str">
        <x:f>IF(COUNTA(A39:J39)=0,"",IF(OR(COUNTBLANK(A39:J39)&gt;0,COUNTIFS($A$6:$A$45,A39)&lt;&gt;1,COUNTIFS('變更登錄'!$A$6:$A$25,B39)&lt;&gt;1,NOT(ISNUMBER(E39)),IF(ISNUMBER(E39),OR(E39&lt;0,E39&lt;&gt;INT(E39)),FALSE)),1,0))</x:f>
      </x:c>
    </x:row>
    <x:row r="40">
      <x:c r="A40" s="27"/>
      <x:c r="B40" s="27"/>
      <x:c r="C40" s="27"/>
      <x:c r="D40" s="27"/>
      <x:c r="E40" s="30"/>
      <x:c r="F40" s="27"/>
      <x:c r="G40" s="27"/>
      <x:c r="H40" s="27"/>
      <x:c r="I40" s="27"/>
      <x:c r="J40" s="27"/>
      <x:c r="K40" s="28" t="str">
        <x:f>IF(COUNTA(A40:J40)=0,"",IF(OR(COUNTBLANK(A40:J40)&gt;0,COUNTIFS($A$6:$A$45,A40)&lt;&gt;1,COUNTIFS('變更登錄'!$A$6:$A$25,B40)&lt;&gt;1,NOT(ISNUMBER(E40)),IF(ISNUMBER(E40),OR(E40&lt;0,E40&lt;&gt;INT(E40)),FALSE)),1,0))</x:f>
      </x:c>
    </x:row>
    <x:row r="41">
      <x:c r="A41" s="27"/>
      <x:c r="B41" s="27"/>
      <x:c r="C41" s="27"/>
      <x:c r="D41" s="27"/>
      <x:c r="E41" s="30"/>
      <x:c r="F41" s="27"/>
      <x:c r="G41" s="27"/>
      <x:c r="H41" s="27"/>
      <x:c r="I41" s="27"/>
      <x:c r="J41" s="27"/>
      <x:c r="K41" s="28" t="str">
        <x:f>IF(COUNTA(A41:J41)=0,"",IF(OR(COUNTBLANK(A41:J41)&gt;0,COUNTIFS($A$6:$A$45,A41)&lt;&gt;1,COUNTIFS('變更登錄'!$A$6:$A$25,B41)&lt;&gt;1,NOT(ISNUMBER(E41)),IF(ISNUMBER(E41),OR(E41&lt;0,E41&lt;&gt;INT(E41)),FALSE)),1,0))</x:f>
      </x:c>
    </x:row>
    <x:row r="42">
      <x:c r="A42" s="27"/>
      <x:c r="B42" s="27"/>
      <x:c r="C42" s="27"/>
      <x:c r="D42" s="27"/>
      <x:c r="E42" s="30"/>
      <x:c r="F42" s="27"/>
      <x:c r="G42" s="27"/>
      <x:c r="H42" s="27"/>
      <x:c r="I42" s="27"/>
      <x:c r="J42" s="27"/>
      <x:c r="K42" s="28" t="str">
        <x:f>IF(COUNTA(A42:J42)=0,"",IF(OR(COUNTBLANK(A42:J42)&gt;0,COUNTIFS($A$6:$A$45,A42)&lt;&gt;1,COUNTIFS('變更登錄'!$A$6:$A$25,B42)&lt;&gt;1,NOT(ISNUMBER(E42)),IF(ISNUMBER(E42),OR(E42&lt;0,E42&lt;&gt;INT(E42)),FALSE)),1,0))</x:f>
      </x:c>
    </x:row>
    <x:row r="43">
      <x:c r="A43" s="27"/>
      <x:c r="B43" s="27"/>
      <x:c r="C43" s="27"/>
      <x:c r="D43" s="27"/>
      <x:c r="E43" s="30"/>
      <x:c r="F43" s="27"/>
      <x:c r="G43" s="27"/>
      <x:c r="H43" s="27"/>
      <x:c r="I43" s="27"/>
      <x:c r="J43" s="27"/>
      <x:c r="K43" s="28" t="str">
        <x:f>IF(COUNTA(A43:J43)=0,"",IF(OR(COUNTBLANK(A43:J43)&gt;0,COUNTIFS($A$6:$A$45,A43)&lt;&gt;1,COUNTIFS('變更登錄'!$A$6:$A$25,B43)&lt;&gt;1,NOT(ISNUMBER(E43)),IF(ISNUMBER(E43),OR(E43&lt;0,E43&lt;&gt;INT(E43)),FALSE)),1,0))</x:f>
      </x:c>
    </x:row>
    <x:row r="44">
      <x:c r="A44" s="27"/>
      <x:c r="B44" s="27"/>
      <x:c r="C44" s="27"/>
      <x:c r="D44" s="27"/>
      <x:c r="E44" s="30"/>
      <x:c r="F44" s="27"/>
      <x:c r="G44" s="27"/>
      <x:c r="H44" s="27"/>
      <x:c r="I44" s="27"/>
      <x:c r="J44" s="27"/>
      <x:c r="K44" s="28" t="str">
        <x:f>IF(COUNTA(A44:J44)=0,"",IF(OR(COUNTBLANK(A44:J44)&gt;0,COUNTIFS($A$6:$A$45,A44)&lt;&gt;1,COUNTIFS('變更登錄'!$A$6:$A$25,B44)&lt;&gt;1,NOT(ISNUMBER(E44)),IF(ISNUMBER(E44),OR(E44&lt;0,E44&lt;&gt;INT(E44)),FALSE)),1,0))</x:f>
      </x:c>
    </x:row>
    <x:row r="45">
      <x:c r="A45" s="27"/>
      <x:c r="B45" s="27"/>
      <x:c r="C45" s="27"/>
      <x:c r="D45" s="27"/>
      <x:c r="E45" s="30"/>
      <x:c r="F45" s="27"/>
      <x:c r="G45" s="27"/>
      <x:c r="H45" s="27"/>
      <x:c r="I45" s="27"/>
      <x:c r="J45" s="27"/>
      <x:c r="K45" s="28" t="str">
        <x:f>IF(COUNTA(A45:J45)=0,"",IF(OR(COUNTBLANK(A45:J45)&gt;0,COUNTIFS($A$6:$A$45,A45)&lt;&gt;1,COUNTIFS('變更登錄'!$A$6:$A$25,B45)&lt;&gt;1,NOT(ISNUMBER(E45)),IF(ISNUMBER(E45),OR(E45&lt;0,E45&lt;&gt;INT(E45)),FALSE)),1,0))</x:f>
      </x:c>
    </x:row>
  </x:sheetData>
  <x:conditionalFormatting sqref="K6:K45">
    <x:cfRule type="cellIs" dxfId="3" priority="1" operator="greaterThan">
      <x:formula>0</x:formula>
    </x:cfRule>
  </x:conditionalFormatting>
  <x:dataValidations count="2">
    <x:dataValidation type="list" sqref="F6:F45">
      <x:formula1>"未開工,已裝箱,已出貨,混合"</x:formula1>
    </x:dataValidation>
    <x:dataValidation type="list" sqref="G6:G45">
      <x:formula1>"暫停,重工,部分放行,原樣放行"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960d7f1bfc405b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例外待辦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變更編號</x:v>
      </x:c>
      <x:c r="B5" s="15" t="str">
        <x:v>負責人</x:v>
      </x:c>
      <x:c r="C5" s="15" t="str">
        <x:v>登錄問題</x:v>
      </x:c>
      <x:c r="D5" s="15" t="str">
        <x:v>必要核准列數</x:v>
      </x:c>
      <x:c r="E5" s="15" t="str">
        <x:v>已記錄核准</x:v>
      </x:c>
      <x:c r="F5" s="15" t="str">
        <x:v>成本紀錄符合筆數</x:v>
      </x:c>
      <x:c r="G5" s="15" t="str">
        <x:v>範圍數量</x:v>
      </x:c>
      <x:c r="H5" s="16" t="str">
        <x:v>下一步</x:v>
      </x:c>
      <x:c r="I5" s="2"/>
      <x:c r="J5" s="2"/>
      <x:c r="K5" s="2"/>
      <x:c r="L5" s="2"/>
      <x:c r="M5" s="2"/>
      <x:c r="N5" s="2"/>
    </x:row>
    <x:row r="6" ht="36" customHeight="1">
      <x:c r="A6" s="18" t="str">
        <x:f>IF('變更登錄'!A6="","",'變更登錄'!A6)</x:f>
        <x:v>CH-001</x:v>
      </x:c>
      <x:c r="B6" s="18" t="str">
        <x:f>IF(A6="","",'變更登錄'!I6)</x:f>
        <x:v>採購負責人</x:v>
      </x:c>
      <x:c r="C6" s="18" t="n">
        <x:f>IF(A6="","",'變更登錄'!M6)</x:f>
        <x:v>1</x:v>
      </x:c>
      <x:c r="D6" s="18" t="n">
        <x:f>IF(A6="","",'變更登錄'!K6)</x:f>
        <x:v>3</x:v>
      </x:c>
      <x:c r="E6" s="18" t="n">
        <x:f>IF(A6="","",SUMIFS('核准紀錄'!$I$6:$I$85,'核准紀錄'!$A$6:$A$85,A6))</x:f>
        <x:v>0</x:v>
      </x:c>
      <x:c r="F6" s="18" t="n">
        <x:f>IF(A6="","",COUNTIFS('影響試算'!$A$6:$A$25,A6))</x:f>
        <x:v>1</x:v>
      </x:c>
      <x:c r="G6" s="18" t="n">
        <x:f>IF(A6="","",SUMIFS('批次市場範圍'!$E$6:$E$45,'批次市場範圍'!$B$6:$B$45,A6))</x:f>
        <x:v>1000</x:v>
      </x:c>
      <x:c r="H6" s="19" t="str">
        <x:f>IF(A6="","",'變更登錄'!N6)</x:f>
        <x:v>補齊必要變更欄位</x:v>
      </x:c>
      <x:c r="I6" s="2"/>
      <x:c r="J6" s="2"/>
      <x:c r="K6" s="2"/>
      <x:c r="L6" s="2"/>
      <x:c r="M6" s="2"/>
      <x:c r="N6" s="2"/>
    </x:row>
    <x:row r="7" ht="36" customHeight="1">
      <x:c r="A7" s="18" t="str">
        <x:f>IF('變更登錄'!A7="","",'變更登錄'!A7)</x:f>
        <x:v>CH-002</x:v>
      </x:c>
      <x:c r="B7" s="18" t="str">
        <x:f>IF(A7="","",'變更登錄'!I7)</x:f>
        <x:v>採購負責人</x:v>
      </x:c>
      <x:c r="C7" s="18" t="n">
        <x:f>IF(A7="","",'變更登錄'!M7)</x:f>
        <x:v>1</x:v>
      </x:c>
      <x:c r="D7" s="18" t="n">
        <x:f>IF(A7="","",'變更登錄'!K7)</x:f>
        <x:v>3</x:v>
      </x:c>
      <x:c r="E7" s="18" t="n">
        <x:f>IF(A7="","",SUMIFS('核准紀錄'!$I$6:$I$85,'核准紀錄'!$A$6:$A$85,A7))</x:f>
        <x:v>0</x:v>
      </x:c>
      <x:c r="F7" s="18" t="n">
        <x:f>IF(A7="","",COUNTIFS('影響試算'!$A$6:$A$25,A7))</x:f>
        <x:v>1</x:v>
      </x:c>
      <x:c r="G7" s="18" t="n">
        <x:f>IF(A7="","",SUMIFS('批次市場範圍'!$E$6:$E$45,'批次市場範圍'!$B$6:$B$45,A7))</x:f>
        <x:v>400</x:v>
      </x:c>
      <x:c r="H7" s="19" t="str">
        <x:f>IF(A7="","",'變更登錄'!N7)</x:f>
        <x:v>補齊必要變更欄位</x:v>
      </x:c>
      <x:c r="I7" s="2"/>
      <x:c r="J7" s="2"/>
      <x:c r="K7" s="2"/>
      <x:c r="L7" s="2"/>
      <x:c r="M7" s="2"/>
      <x:c r="N7" s="2"/>
    </x:row>
    <x:row r="8" ht="36" customHeight="1">
      <x:c r="A8" s="18" t="str">
        <x:f>IF('變更登錄'!A8="","",'變更登錄'!A8)</x:f>
      </x:c>
      <x:c r="B8" s="18" t="str">
        <x:f>IF(A8="","",'變更登錄'!I8)</x:f>
      </x:c>
      <x:c r="C8" s="18" t="str">
        <x:f>IF(A8="","",'變更登錄'!M8)</x:f>
      </x:c>
      <x:c r="D8" s="18" t="str">
        <x:f>IF(A8="","",'變更登錄'!K8)</x:f>
      </x:c>
      <x:c r="E8" s="18" t="str">
        <x:f>IF(A8="","",SUMIFS('核准紀錄'!$I$6:$I$85,'核准紀錄'!$A$6:$A$85,A8))</x:f>
      </x:c>
      <x:c r="F8" s="18" t="str">
        <x:f>IF(A8="","",COUNTIFS('影響試算'!$A$6:$A$25,A8))</x:f>
      </x:c>
      <x:c r="G8" s="18" t="str">
        <x:f>IF(A8="","",SUMIFS('批次市場範圍'!$E$6:$E$45,'批次市場範圍'!$B$6:$B$45,A8))</x:f>
      </x:c>
      <x:c r="H8" s="19" t="str">
        <x:f>IF(A8="","",'變更登錄'!N8)</x:f>
      </x:c>
      <x:c r="I8" s="2"/>
      <x:c r="J8" s="2"/>
      <x:c r="K8" s="2"/>
      <x:c r="L8" s="2"/>
      <x:c r="M8" s="2"/>
      <x:c r="N8" s="2"/>
    </x:row>
    <x:row r="9" ht="36" customHeight="1">
      <x:c r="A9" s="18" t="str">
        <x:f>IF('變更登錄'!A9="","",'變更登錄'!A9)</x:f>
      </x:c>
      <x:c r="B9" s="18" t="str">
        <x:f>IF(A9="","",'變更登錄'!I9)</x:f>
      </x:c>
      <x:c r="C9" s="18" t="str">
        <x:f>IF(A9="","",'變更登錄'!M9)</x:f>
      </x:c>
      <x:c r="D9" s="18" t="str">
        <x:f>IF(A9="","",'變更登錄'!K9)</x:f>
      </x:c>
      <x:c r="E9" s="18" t="str">
        <x:f>IF(A9="","",SUMIFS('核准紀錄'!$I$6:$I$85,'核准紀錄'!$A$6:$A$85,A9))</x:f>
      </x:c>
      <x:c r="F9" s="18" t="str">
        <x:f>IF(A9="","",COUNTIFS('影響試算'!$A$6:$A$25,A9))</x:f>
      </x:c>
      <x:c r="G9" s="18" t="str">
        <x:f>IF(A9="","",SUMIFS('批次市場範圍'!$E$6:$E$45,'批次市場範圍'!$B$6:$B$45,A9))</x:f>
      </x:c>
      <x:c r="H9" s="19" t="str">
        <x:f>IF(A9="","",'變更登錄'!N9)</x:f>
      </x:c>
      <x:c r="I9" s="2"/>
      <x:c r="J9" s="2"/>
      <x:c r="K9" s="2"/>
      <x:c r="L9" s="2"/>
      <x:c r="M9" s="2"/>
      <x:c r="N9" s="2"/>
    </x:row>
    <x:row r="10" ht="36" customHeight="1">
      <x:c r="A10" s="18" t="str">
        <x:f>IF('變更登錄'!A10="","",'變更登錄'!A10)</x:f>
      </x:c>
      <x:c r="B10" s="18" t="str">
        <x:f>IF(A10="","",'變更登錄'!I10)</x:f>
      </x:c>
      <x:c r="C10" s="18" t="str">
        <x:f>IF(A10="","",'變更登錄'!M10)</x:f>
      </x:c>
      <x:c r="D10" s="18" t="str">
        <x:f>IF(A10="","",'變更登錄'!K10)</x:f>
      </x:c>
      <x:c r="E10" s="18" t="str">
        <x:f>IF(A10="","",SUMIFS('核准紀錄'!$I$6:$I$85,'核准紀錄'!$A$6:$A$85,A10))</x:f>
      </x:c>
      <x:c r="F10" s="18" t="str">
        <x:f>IF(A10="","",COUNTIFS('影響試算'!$A$6:$A$25,A10))</x:f>
      </x:c>
      <x:c r="G10" s="18" t="str">
        <x:f>IF(A10="","",SUMIFS('批次市場範圍'!$E$6:$E$45,'批次市場範圍'!$B$6:$B$45,A10))</x:f>
      </x:c>
      <x:c r="H10" s="19" t="str">
        <x:f>IF(A10="","",'變更登錄'!N10)</x:f>
      </x:c>
      <x:c r="I10" s="2"/>
      <x:c r="J10" s="2"/>
      <x:c r="K10" s="2"/>
      <x:c r="L10" s="2"/>
      <x:c r="M10" s="2"/>
      <x:c r="N10" s="2"/>
    </x:row>
    <x:row r="11" ht="36" customHeight="1">
      <x:c r="A11" s="18" t="str">
        <x:f>IF('變更登錄'!A11="","",'變更登錄'!A11)</x:f>
      </x:c>
      <x:c r="B11" s="18" t="str">
        <x:f>IF(A11="","",'變更登錄'!I11)</x:f>
      </x:c>
      <x:c r="C11" s="18" t="str">
        <x:f>IF(A11="","",'變更登錄'!M11)</x:f>
      </x:c>
      <x:c r="D11" s="18" t="str">
        <x:f>IF(A11="","",'變更登錄'!K11)</x:f>
      </x:c>
      <x:c r="E11" s="18" t="str">
        <x:f>IF(A11="","",SUMIFS('核准紀錄'!$I$6:$I$85,'核准紀錄'!$A$6:$A$85,A11))</x:f>
      </x:c>
      <x:c r="F11" s="18" t="str">
        <x:f>IF(A11="","",COUNTIFS('影響試算'!$A$6:$A$25,A11))</x:f>
      </x:c>
      <x:c r="G11" s="18" t="str">
        <x:f>IF(A11="","",SUMIFS('批次市場範圍'!$E$6:$E$45,'批次市場範圍'!$B$6:$B$45,A11))</x:f>
      </x:c>
      <x:c r="H11" s="19" t="str">
        <x:f>IF(A11="","",'變更登錄'!N11)</x:f>
      </x:c>
      <x:c r="I11" s="2"/>
      <x:c r="J11" s="2"/>
      <x:c r="K11" s="2"/>
      <x:c r="L11" s="2"/>
      <x:c r="M11" s="2"/>
      <x:c r="N11" s="2"/>
    </x:row>
    <x:row r="12" ht="36" customHeight="1">
      <x:c r="A12" s="18" t="str">
        <x:f>IF('變更登錄'!A12="","",'變更登錄'!A12)</x:f>
      </x:c>
      <x:c r="B12" s="18" t="str">
        <x:f>IF(A12="","",'變更登錄'!I12)</x:f>
      </x:c>
      <x:c r="C12" s="18" t="str">
        <x:f>IF(A12="","",'變更登錄'!M12)</x:f>
      </x:c>
      <x:c r="D12" s="18" t="str">
        <x:f>IF(A12="","",'變更登錄'!K12)</x:f>
      </x:c>
      <x:c r="E12" s="18" t="str">
        <x:f>IF(A12="","",SUMIFS('核准紀錄'!$I$6:$I$85,'核准紀錄'!$A$6:$A$85,A12))</x:f>
      </x:c>
      <x:c r="F12" s="18" t="str">
        <x:f>IF(A12="","",COUNTIFS('影響試算'!$A$6:$A$25,A12))</x:f>
      </x:c>
      <x:c r="G12" s="18" t="str">
        <x:f>IF(A12="","",SUMIFS('批次市場範圍'!$E$6:$E$45,'批次市場範圍'!$B$6:$B$45,A12))</x:f>
      </x:c>
      <x:c r="H12" s="19" t="str">
        <x:f>IF(A12="","",'變更登錄'!N12)</x:f>
      </x:c>
      <x:c r="I12" s="2"/>
      <x:c r="J12" s="2"/>
      <x:c r="K12" s="2"/>
      <x:c r="L12" s="2"/>
      <x:c r="M12" s="2"/>
      <x:c r="N12" s="2"/>
    </x:row>
    <x:row r="13" ht="36" customHeight="1">
      <x:c r="A13" s="18" t="str">
        <x:f>IF('變更登錄'!A13="","",'變更登錄'!A13)</x:f>
      </x:c>
      <x:c r="B13" s="18" t="str">
        <x:f>IF(A13="","",'變更登錄'!I13)</x:f>
      </x:c>
      <x:c r="C13" s="18" t="str">
        <x:f>IF(A13="","",'變更登錄'!M13)</x:f>
      </x:c>
      <x:c r="D13" s="18" t="str">
        <x:f>IF(A13="","",'變更登錄'!K13)</x:f>
      </x:c>
      <x:c r="E13" s="18" t="str">
        <x:f>IF(A13="","",SUMIFS('核准紀錄'!$I$6:$I$85,'核准紀錄'!$A$6:$A$85,A13))</x:f>
      </x:c>
      <x:c r="F13" s="18" t="str">
        <x:f>IF(A13="","",COUNTIFS('影響試算'!$A$6:$A$25,A13))</x:f>
      </x:c>
      <x:c r="G13" s="18" t="str">
        <x:f>IF(A13="","",SUMIFS('批次市場範圍'!$E$6:$E$45,'批次市場範圍'!$B$6:$B$45,A13))</x:f>
      </x:c>
      <x:c r="H13" s="19" t="str">
        <x:f>IF(A13="","",'變更登錄'!N13)</x:f>
      </x:c>
      <x:c r="I13" s="2"/>
      <x:c r="J13" s="2"/>
      <x:c r="K13" s="2"/>
      <x:c r="L13" s="2"/>
      <x:c r="M13" s="2"/>
      <x:c r="N13" s="2"/>
    </x:row>
    <x:row r="14" ht="36" customHeight="1">
      <x:c r="A14" s="18" t="str">
        <x:f>IF('變更登錄'!A14="","",'變更登錄'!A14)</x:f>
      </x:c>
      <x:c r="B14" s="18" t="str">
        <x:f>IF(A14="","",'變更登錄'!I14)</x:f>
      </x:c>
      <x:c r="C14" s="18" t="str">
        <x:f>IF(A14="","",'變更登錄'!M14)</x:f>
      </x:c>
      <x:c r="D14" s="18" t="str">
        <x:f>IF(A14="","",'變更登錄'!K14)</x:f>
      </x:c>
      <x:c r="E14" s="18" t="str">
        <x:f>IF(A14="","",SUMIFS('核准紀錄'!$I$6:$I$85,'核准紀錄'!$A$6:$A$85,A14))</x:f>
      </x:c>
      <x:c r="F14" s="18" t="str">
        <x:f>IF(A14="","",COUNTIFS('影響試算'!$A$6:$A$25,A14))</x:f>
      </x:c>
      <x:c r="G14" s="18" t="str">
        <x:f>IF(A14="","",SUMIFS('批次市場範圍'!$E$6:$E$45,'批次市場範圍'!$B$6:$B$45,A14))</x:f>
      </x:c>
      <x:c r="H14" s="19" t="str">
        <x:f>IF(A14="","",'變更登錄'!N14)</x:f>
      </x:c>
      <x:c r="I14" s="2"/>
      <x:c r="J14" s="2"/>
      <x:c r="K14" s="2"/>
      <x:c r="L14" s="2"/>
      <x:c r="M14" s="2"/>
      <x:c r="N14" s="2"/>
    </x:row>
    <x:row r="15" ht="36" customHeight="1">
      <x:c r="A15" s="18" t="str">
        <x:f>IF('變更登錄'!A15="","",'變更登錄'!A15)</x:f>
      </x:c>
      <x:c r="B15" s="18" t="str">
        <x:f>IF(A15="","",'變更登錄'!I15)</x:f>
      </x:c>
      <x:c r="C15" s="18" t="str">
        <x:f>IF(A15="","",'變更登錄'!M15)</x:f>
      </x:c>
      <x:c r="D15" s="18" t="str">
        <x:f>IF(A15="","",'變更登錄'!K15)</x:f>
      </x:c>
      <x:c r="E15" s="18" t="str">
        <x:f>IF(A15="","",SUMIFS('核准紀錄'!$I$6:$I$85,'核准紀錄'!$A$6:$A$85,A15))</x:f>
      </x:c>
      <x:c r="F15" s="18" t="str">
        <x:f>IF(A15="","",COUNTIFS('影響試算'!$A$6:$A$25,A15))</x:f>
      </x:c>
      <x:c r="G15" s="18" t="str">
        <x:f>IF(A15="","",SUMIFS('批次市場範圍'!$E$6:$E$45,'批次市場範圍'!$B$6:$B$45,A15))</x:f>
      </x:c>
      <x:c r="H15" s="19" t="str">
        <x:f>IF(A15="","",'變更登錄'!N15)</x:f>
      </x:c>
      <x:c r="I15" s="2"/>
      <x:c r="J15" s="2"/>
      <x:c r="K15" s="2"/>
      <x:c r="L15" s="2"/>
      <x:c r="M15" s="2"/>
      <x:c r="N15" s="2"/>
    </x:row>
    <x:row r="16" ht="36" customHeight="1">
      <x:c r="A16" s="18" t="str">
        <x:f>IF('變更登錄'!A16="","",'變更登錄'!A16)</x:f>
      </x:c>
      <x:c r="B16" s="18" t="str">
        <x:f>IF(A16="","",'變更登錄'!I16)</x:f>
      </x:c>
      <x:c r="C16" s="18" t="str">
        <x:f>IF(A16="","",'變更登錄'!M16)</x:f>
      </x:c>
      <x:c r="D16" s="18" t="str">
        <x:f>IF(A16="","",'變更登錄'!K16)</x:f>
      </x:c>
      <x:c r="E16" s="18" t="str">
        <x:f>IF(A16="","",SUMIFS('核准紀錄'!$I$6:$I$85,'核准紀錄'!$A$6:$A$85,A16))</x:f>
      </x:c>
      <x:c r="F16" s="18" t="str">
        <x:f>IF(A16="","",COUNTIFS('影響試算'!$A$6:$A$25,A16))</x:f>
      </x:c>
      <x:c r="G16" s="18" t="str">
        <x:f>IF(A16="","",SUMIFS('批次市場範圍'!$E$6:$E$45,'批次市場範圍'!$B$6:$B$45,A16))</x:f>
      </x:c>
      <x:c r="H16" s="19" t="str">
        <x:f>IF(A16="","",'變更登錄'!N16)</x:f>
      </x:c>
      <x:c r="I16" s="2"/>
      <x:c r="J16" s="2"/>
      <x:c r="K16" s="2"/>
      <x:c r="L16" s="2"/>
      <x:c r="M16" s="2"/>
      <x:c r="N16" s="2"/>
    </x:row>
    <x:row r="17" ht="36" customHeight="1">
      <x:c r="A17" s="18" t="str">
        <x:f>IF('變更登錄'!A17="","",'變更登錄'!A17)</x:f>
      </x:c>
      <x:c r="B17" s="18" t="str">
        <x:f>IF(A17="","",'變更登錄'!I17)</x:f>
      </x:c>
      <x:c r="C17" s="18" t="str">
        <x:f>IF(A17="","",'變更登錄'!M17)</x:f>
      </x:c>
      <x:c r="D17" s="18" t="str">
        <x:f>IF(A17="","",'變更登錄'!K17)</x:f>
      </x:c>
      <x:c r="E17" s="18" t="str">
        <x:f>IF(A17="","",SUMIFS('核准紀錄'!$I$6:$I$85,'核准紀錄'!$A$6:$A$85,A17))</x:f>
      </x:c>
      <x:c r="F17" s="18" t="str">
        <x:f>IF(A17="","",COUNTIFS('影響試算'!$A$6:$A$25,A17))</x:f>
      </x:c>
      <x:c r="G17" s="18" t="str">
        <x:f>IF(A17="","",SUMIFS('批次市場範圍'!$E$6:$E$45,'批次市場範圍'!$B$6:$B$45,A17))</x:f>
      </x:c>
      <x:c r="H17" s="19" t="str">
        <x:f>IF(A17="","",'變更登錄'!N17)</x:f>
      </x:c>
      <x:c r="I17" s="2"/>
      <x:c r="J17" s="2"/>
      <x:c r="K17" s="2"/>
      <x:c r="L17" s="2"/>
      <x:c r="M17" s="2"/>
      <x:c r="N17" s="2"/>
    </x:row>
    <x:row r="18" ht="36" customHeight="1">
      <x:c r="A18" s="18" t="str">
        <x:f>IF('變更登錄'!A18="","",'變更登錄'!A18)</x:f>
      </x:c>
      <x:c r="B18" s="18" t="str">
        <x:f>IF(A18="","",'變更登錄'!I18)</x:f>
      </x:c>
      <x:c r="C18" s="18" t="str">
        <x:f>IF(A18="","",'變更登錄'!M18)</x:f>
      </x:c>
      <x:c r="D18" s="18" t="str">
        <x:f>IF(A18="","",'變更登錄'!K18)</x:f>
      </x:c>
      <x:c r="E18" s="18" t="str">
        <x:f>IF(A18="","",SUMIFS('核准紀錄'!$I$6:$I$85,'核准紀錄'!$A$6:$A$85,A18))</x:f>
      </x:c>
      <x:c r="F18" s="18" t="str">
        <x:f>IF(A18="","",COUNTIFS('影響試算'!$A$6:$A$25,A18))</x:f>
      </x:c>
      <x:c r="G18" s="18" t="str">
        <x:f>IF(A18="","",SUMIFS('批次市場範圍'!$E$6:$E$45,'批次市場範圍'!$B$6:$B$45,A18))</x:f>
      </x:c>
      <x:c r="H18" s="19" t="str">
        <x:f>IF(A18="","",'變更登錄'!N18)</x:f>
      </x:c>
      <x:c r="I18" s="2"/>
      <x:c r="J18" s="2"/>
      <x:c r="K18" s="2"/>
      <x:c r="L18" s="2"/>
      <x:c r="M18" s="2"/>
      <x:c r="N18" s="2"/>
    </x:row>
    <x:row r="19" ht="36" customHeight="1">
      <x:c r="A19" s="18" t="str">
        <x:f>IF('變更登錄'!A19="","",'變更登錄'!A19)</x:f>
      </x:c>
      <x:c r="B19" s="18" t="str">
        <x:f>IF(A19="","",'變更登錄'!I19)</x:f>
      </x:c>
      <x:c r="C19" s="18" t="str">
        <x:f>IF(A19="","",'變更登錄'!M19)</x:f>
      </x:c>
      <x:c r="D19" s="18" t="str">
        <x:f>IF(A19="","",'變更登錄'!K19)</x:f>
      </x:c>
      <x:c r="E19" s="18" t="str">
        <x:f>IF(A19="","",SUMIFS('核准紀錄'!$I$6:$I$85,'核准紀錄'!$A$6:$A$85,A19))</x:f>
      </x:c>
      <x:c r="F19" s="18" t="str">
        <x:f>IF(A19="","",COUNTIFS('影響試算'!$A$6:$A$25,A19))</x:f>
      </x:c>
      <x:c r="G19" s="18" t="str">
        <x:f>IF(A19="","",SUMIFS('批次市場範圍'!$E$6:$E$45,'批次市場範圍'!$B$6:$B$45,A19))</x:f>
      </x:c>
      <x:c r="H19" s="19" t="str">
        <x:f>IF(A19="","",'變更登錄'!N19)</x:f>
      </x:c>
      <x:c r="I19" s="2"/>
      <x:c r="J19" s="2"/>
      <x:c r="K19" s="2"/>
      <x:c r="L19" s="2"/>
      <x:c r="M19" s="2"/>
      <x:c r="N19" s="2"/>
    </x:row>
    <x:row r="20" ht="36" customHeight="1">
      <x:c r="A20" s="18" t="str">
        <x:f>IF('變更登錄'!A20="","",'變更登錄'!A20)</x:f>
      </x:c>
      <x:c r="B20" s="18" t="str">
        <x:f>IF(A20="","",'變更登錄'!I20)</x:f>
      </x:c>
      <x:c r="C20" s="18" t="str">
        <x:f>IF(A20="","",'變更登錄'!M20)</x:f>
      </x:c>
      <x:c r="D20" s="18" t="str">
        <x:f>IF(A20="","",'變更登錄'!K20)</x:f>
      </x:c>
      <x:c r="E20" s="18" t="str">
        <x:f>IF(A20="","",SUMIFS('核准紀錄'!$I$6:$I$85,'核准紀錄'!$A$6:$A$85,A20))</x:f>
      </x:c>
      <x:c r="F20" s="18" t="str">
        <x:f>IF(A20="","",COUNTIFS('影響試算'!$A$6:$A$25,A20))</x:f>
      </x:c>
      <x:c r="G20" s="18" t="str">
        <x:f>IF(A20="","",SUMIFS('批次市場範圍'!$E$6:$E$45,'批次市場範圍'!$B$6:$B$45,A20))</x:f>
      </x:c>
      <x:c r="H20" s="19" t="str">
        <x:f>IF(A20="","",'變更登錄'!N20)</x:f>
      </x:c>
      <x:c r="I20" s="2"/>
      <x:c r="J20" s="2"/>
      <x:c r="K20" s="2"/>
      <x:c r="L20" s="2"/>
      <x:c r="M20" s="2"/>
      <x:c r="N20" s="2"/>
    </x:row>
    <x:row r="21" ht="36" customHeight="1">
      <x:c r="A21" s="18" t="str">
        <x:f>IF('變更登錄'!A21="","",'變更登錄'!A21)</x:f>
      </x:c>
      <x:c r="B21" s="18" t="str">
        <x:f>IF(A21="","",'變更登錄'!I21)</x:f>
      </x:c>
      <x:c r="C21" s="18" t="str">
        <x:f>IF(A21="","",'變更登錄'!M21)</x:f>
      </x:c>
      <x:c r="D21" s="18" t="str">
        <x:f>IF(A21="","",'變更登錄'!K21)</x:f>
      </x:c>
      <x:c r="E21" s="18" t="str">
        <x:f>IF(A21="","",SUMIFS('核准紀錄'!$I$6:$I$85,'核准紀錄'!$A$6:$A$85,A21))</x:f>
      </x:c>
      <x:c r="F21" s="18" t="str">
        <x:f>IF(A21="","",COUNTIFS('影響試算'!$A$6:$A$25,A21))</x:f>
      </x:c>
      <x:c r="G21" s="18" t="str">
        <x:f>IF(A21="","",SUMIFS('批次市場範圍'!$E$6:$E$45,'批次市場範圍'!$B$6:$B$45,A21))</x:f>
      </x:c>
      <x:c r="H21" s="19" t="str">
        <x:f>IF(A21="","",'變更登錄'!N21)</x:f>
      </x:c>
      <x:c r="I21" s="2"/>
      <x:c r="J21" s="2"/>
      <x:c r="K21" s="2"/>
      <x:c r="L21" s="2"/>
      <x:c r="M21" s="2"/>
      <x:c r="N21" s="2"/>
    </x:row>
    <x:row r="22" ht="36" customHeight="1">
      <x:c r="A22" s="18" t="str">
        <x:f>IF('變更登錄'!A22="","",'變更登錄'!A22)</x:f>
      </x:c>
      <x:c r="B22" s="18" t="str">
        <x:f>IF(A22="","",'變更登錄'!I22)</x:f>
      </x:c>
      <x:c r="C22" s="18" t="str">
        <x:f>IF(A22="","",'變更登錄'!M22)</x:f>
      </x:c>
      <x:c r="D22" s="18" t="str">
        <x:f>IF(A22="","",'變更登錄'!K22)</x:f>
      </x:c>
      <x:c r="E22" s="18" t="str">
        <x:f>IF(A22="","",SUMIFS('核准紀錄'!$I$6:$I$85,'核准紀錄'!$A$6:$A$85,A22))</x:f>
      </x:c>
      <x:c r="F22" s="18" t="str">
        <x:f>IF(A22="","",COUNTIFS('影響試算'!$A$6:$A$25,A22))</x:f>
      </x:c>
      <x:c r="G22" s="18" t="str">
        <x:f>IF(A22="","",SUMIFS('批次市場範圍'!$E$6:$E$45,'批次市場範圍'!$B$6:$B$45,A22))</x:f>
      </x:c>
      <x:c r="H22" s="19" t="str">
        <x:f>IF(A22="","",'變更登錄'!N22)</x:f>
      </x:c>
      <x:c r="I22" s="2"/>
      <x:c r="J22" s="2"/>
      <x:c r="K22" s="2"/>
      <x:c r="L22" s="2"/>
      <x:c r="M22" s="2"/>
      <x:c r="N22" s="2"/>
    </x:row>
    <x:row r="23" ht="36" customHeight="1">
      <x:c r="A23" s="18" t="str">
        <x:f>IF('變更登錄'!A23="","",'變更登錄'!A23)</x:f>
      </x:c>
      <x:c r="B23" s="18" t="str">
        <x:f>IF(A23="","",'變更登錄'!I23)</x:f>
      </x:c>
      <x:c r="C23" s="18" t="str">
        <x:f>IF(A23="","",'變更登錄'!M23)</x:f>
      </x:c>
      <x:c r="D23" s="18" t="str">
        <x:f>IF(A23="","",'變更登錄'!K23)</x:f>
      </x:c>
      <x:c r="E23" s="18" t="str">
        <x:f>IF(A23="","",SUMIFS('核准紀錄'!$I$6:$I$85,'核准紀錄'!$A$6:$A$85,A23))</x:f>
      </x:c>
      <x:c r="F23" s="18" t="str">
        <x:f>IF(A23="","",COUNTIFS('影響試算'!$A$6:$A$25,A23))</x:f>
      </x:c>
      <x:c r="G23" s="18" t="str">
        <x:f>IF(A23="","",SUMIFS('批次市場範圍'!$E$6:$E$45,'批次市場範圍'!$B$6:$B$45,A23))</x:f>
      </x:c>
      <x:c r="H23" s="19" t="str">
        <x:f>IF(A23="","",'變更登錄'!N23)</x:f>
      </x:c>
      <x:c r="I23" s="2"/>
      <x:c r="J23" s="2"/>
      <x:c r="K23" s="2"/>
      <x:c r="L23" s="2"/>
      <x:c r="M23" s="2"/>
      <x:c r="N23" s="2"/>
    </x:row>
    <x:row r="24" ht="36" customHeight="1">
      <x:c r="A24" s="18" t="str">
        <x:f>IF('變更登錄'!A24="","",'變更登錄'!A24)</x:f>
      </x:c>
      <x:c r="B24" s="18" t="str">
        <x:f>IF(A24="","",'變更登錄'!I24)</x:f>
      </x:c>
      <x:c r="C24" s="18" t="str">
        <x:f>IF(A24="","",'變更登錄'!M24)</x:f>
      </x:c>
      <x:c r="D24" s="18" t="str">
        <x:f>IF(A24="","",'變更登錄'!K24)</x:f>
      </x:c>
      <x:c r="E24" s="18" t="str">
        <x:f>IF(A24="","",SUMIFS('核准紀錄'!$I$6:$I$85,'核准紀錄'!$A$6:$A$85,A24))</x:f>
      </x:c>
      <x:c r="F24" s="18" t="str">
        <x:f>IF(A24="","",COUNTIFS('影響試算'!$A$6:$A$25,A24))</x:f>
      </x:c>
      <x:c r="G24" s="18" t="str">
        <x:f>IF(A24="","",SUMIFS('批次市場範圍'!$E$6:$E$45,'批次市場範圍'!$B$6:$B$45,A24))</x:f>
      </x:c>
      <x:c r="H24" s="19" t="str">
        <x:f>IF(A24="","",'變更登錄'!N24)</x:f>
      </x:c>
      <x:c r="I24" s="2"/>
      <x:c r="J24" s="2"/>
      <x:c r="K24" s="2"/>
      <x:c r="L24" s="2"/>
      <x:c r="M24" s="2"/>
      <x:c r="N24" s="2"/>
    </x:row>
    <x:row r="25" ht="36" customHeight="1">
      <x:c r="A25" s="18" t="str">
        <x:f>IF('變更登錄'!A25="","",'變更登錄'!A25)</x:f>
      </x:c>
      <x:c r="B25" s="18" t="str">
        <x:f>IF(A25="","",'變更登錄'!I25)</x:f>
      </x:c>
      <x:c r="C25" s="18" t="str">
        <x:f>IF(A25="","",'變更登錄'!M25)</x:f>
      </x:c>
      <x:c r="D25" s="18" t="str">
        <x:f>IF(A25="","",'變更登錄'!K25)</x:f>
      </x:c>
      <x:c r="E25" s="18" t="str">
        <x:f>IF(A25="","",SUMIFS('核准紀錄'!$I$6:$I$85,'核准紀錄'!$A$6:$A$85,A25))</x:f>
      </x:c>
      <x:c r="F25" s="18" t="str">
        <x:f>IF(A25="","",COUNTIFS('影響試算'!$A$6:$A$25,A25))</x:f>
      </x:c>
      <x:c r="G25" s="18" t="str">
        <x:f>IF(A25="","",SUMIFS('批次市場範圍'!$E$6:$E$45,'批次市場範圍'!$B$6:$B$45,A25))</x:f>
      </x:c>
      <x:c r="H25" s="19" t="str">
        <x:f>IF(A25="","",'變更登錄'!N25)</x:f>
      </x:c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  <x:tableParts count="1">
    <x:tablePart xmlns:r="http://schemas.openxmlformats.org/officeDocument/2006/relationships" r:id="R531996aaf13b4557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版本歷程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檔案版本</x:v>
      </x:c>
      <x:c r="B5" s="15" t="str">
        <x:v>版本日期</x:v>
      </x:c>
      <x:c r="C5" s="15" t="str">
        <x:v>變更編號</x:v>
      </x:c>
      <x:c r="D5" s="15" t="str">
        <x:v>原檔案版本</x:v>
      </x:c>
      <x:c r="E5" s="15" t="str">
        <x:v>新檔案版本</x:v>
      </x:c>
      <x:c r="F5" s="15" t="str">
        <x:v>紀錄負責人</x:v>
      </x:c>
      <x:c r="G5" s="16" t="str">
        <x:v>證據網址</x:v>
      </x:c>
      <x:c r="H5" s="2"/>
      <x:c r="I5" s="2"/>
      <x:c r="J5" s="2"/>
      <x:c r="K5" s="2"/>
      <x:c r="L5" s="2"/>
      <x:c r="M5" s="2"/>
      <x:c r="N5" s="2"/>
    </x:row>
    <x:row r="6" ht="25" customHeight="1">
      <x:c r="A6" s="2" t="str">
        <x:v>1.0</x:v>
      </x:c>
      <x:c r="B6" s="31" t="d">
        <x:v>2026-10-16T00:00:00.000Z</x:v>
      </x:c>
      <x:c r="C6" s="2" t="str"/>
      <x:c r="D6" s="2" t="str"/>
      <x:c r="E6" s="2" t="str">
        <x:v>1.0</x:v>
      </x:c>
      <x:c r="F6" s="2" t="str">
        <x:v>範本編輯</x:v>
      </x:c>
      <x:c r="G6" s="2" t="str"/>
      <x:c r="H6" s="2"/>
      <x:c r="I6" s="2"/>
      <x:c r="J6" s="2"/>
      <x:c r="K6" s="2"/>
      <x:c r="L6" s="2"/>
      <x:c r="M6" s="2"/>
      <x:c r="N6" s="2"/>
    </x:row>
    <x:row r="7" ht="25" customHeight="1">
      <x:c r="A7" s="17"/>
      <x:c r="B7" s="23"/>
      <x:c r="C7" s="17"/>
      <x:c r="D7" s="17"/>
      <x:c r="E7" s="17"/>
      <x:c r="F7" s="17"/>
      <x:c r="G7" s="17"/>
      <x:c r="H7" s="2"/>
      <x:c r="I7" s="2"/>
      <x:c r="J7" s="2"/>
      <x:c r="K7" s="2"/>
      <x:c r="L7" s="2"/>
      <x:c r="M7" s="2"/>
      <x:c r="N7" s="2"/>
    </x:row>
    <x:row r="8" ht="25" customHeight="1">
      <x:c r="A8" s="17"/>
      <x:c r="B8" s="23"/>
      <x:c r="C8" s="17"/>
      <x:c r="D8" s="17"/>
      <x:c r="E8" s="17"/>
      <x:c r="F8" s="17"/>
      <x:c r="G8" s="17"/>
      <x:c r="H8" s="2"/>
      <x:c r="I8" s="2"/>
      <x:c r="J8" s="2"/>
      <x:c r="K8" s="2"/>
      <x:c r="L8" s="2"/>
      <x:c r="M8" s="2"/>
      <x:c r="N8" s="2"/>
    </x:row>
    <x:row r="9" ht="25" customHeight="1">
      <x:c r="A9" s="17"/>
      <x:c r="B9" s="23"/>
      <x:c r="C9" s="17"/>
      <x:c r="D9" s="17"/>
      <x:c r="E9" s="17"/>
      <x:c r="F9" s="17"/>
      <x:c r="G9" s="17"/>
      <x:c r="H9" s="2"/>
      <x:c r="I9" s="2"/>
      <x:c r="J9" s="2"/>
      <x:c r="K9" s="2"/>
      <x:c r="L9" s="2"/>
      <x:c r="M9" s="2"/>
      <x:c r="N9" s="2"/>
    </x:row>
    <x:row r="10" ht="25" customHeight="1">
      <x:c r="A10" s="17"/>
      <x:c r="B10" s="23"/>
      <x:c r="C10" s="17"/>
      <x:c r="D10" s="17"/>
      <x:c r="E10" s="17"/>
      <x:c r="F10" s="17"/>
      <x:c r="G10" s="17"/>
      <x:c r="H10" s="2"/>
      <x:c r="I10" s="2"/>
      <x:c r="J10" s="2"/>
      <x:c r="K10" s="2"/>
      <x:c r="L10" s="2"/>
      <x:c r="M10" s="2"/>
      <x:c r="N10" s="2"/>
    </x:row>
    <x:row r="11" ht="25" customHeight="1">
      <x:c r="A11" s="17"/>
      <x:c r="B11" s="23"/>
      <x:c r="C11" s="17"/>
      <x:c r="D11" s="17"/>
      <x:c r="E11" s="17"/>
      <x:c r="F11" s="17"/>
      <x:c r="G11" s="17"/>
      <x:c r="H11" s="2"/>
      <x:c r="I11" s="2"/>
      <x:c r="J11" s="2"/>
      <x:c r="K11" s="2"/>
      <x:c r="L11" s="2"/>
      <x:c r="M11" s="2"/>
      <x:c r="N11" s="2"/>
    </x:row>
    <x:row r="12" ht="25" customHeight="1">
      <x:c r="A12" s="17"/>
      <x:c r="B12" s="23"/>
      <x:c r="C12" s="17"/>
      <x:c r="D12" s="17"/>
      <x:c r="E12" s="17"/>
      <x:c r="F12" s="17"/>
      <x:c r="G12" s="17"/>
      <x:c r="H12" s="2"/>
      <x:c r="I12" s="2"/>
      <x:c r="J12" s="2"/>
      <x:c r="K12" s="2"/>
      <x:c r="L12" s="2"/>
      <x:c r="M12" s="2"/>
      <x:c r="N12" s="2"/>
    </x:row>
    <x:row r="13" ht="25" customHeight="1">
      <x:c r="A13" s="17"/>
      <x:c r="B13" s="23"/>
      <x:c r="C13" s="17"/>
      <x:c r="D13" s="17"/>
      <x:c r="E13" s="17"/>
      <x:c r="F13" s="17"/>
      <x:c r="G13" s="17"/>
      <x:c r="H13" s="2"/>
      <x:c r="I13" s="2"/>
      <x:c r="J13" s="2"/>
      <x:c r="K13" s="2"/>
      <x:c r="L13" s="2"/>
      <x:c r="M13" s="2"/>
      <x:c r="N13" s="2"/>
    </x:row>
    <x:row r="14" ht="25" customHeight="1">
      <x:c r="A14" s="17"/>
      <x:c r="B14" s="23"/>
      <x:c r="C14" s="17"/>
      <x:c r="D14" s="17"/>
      <x:c r="E14" s="17"/>
      <x:c r="F14" s="17"/>
      <x:c r="G14" s="17"/>
      <x:c r="H14" s="2"/>
      <x:c r="I14" s="2"/>
      <x:c r="J14" s="2"/>
      <x:c r="K14" s="2"/>
      <x:c r="L14" s="2"/>
      <x:c r="M14" s="2"/>
      <x:c r="N14" s="2"/>
    </x:row>
    <x:row r="15" ht="25" customHeight="1">
      <x:c r="A15" s="17"/>
      <x:c r="B15" s="23"/>
      <x:c r="C15" s="17"/>
      <x:c r="D15" s="17"/>
      <x:c r="E15" s="17"/>
      <x:c r="F15" s="17"/>
      <x:c r="G15" s="17"/>
      <x:c r="H15" s="2"/>
      <x:c r="I15" s="2"/>
      <x:c r="J15" s="2"/>
      <x:c r="K15" s="2"/>
      <x:c r="L15" s="2"/>
      <x:c r="M15" s="2"/>
      <x:c r="N15" s="2"/>
    </x:row>
    <x:row r="16" ht="25" customHeight="1">
      <x:c r="A16" s="17"/>
      <x:c r="B16" s="23"/>
      <x:c r="C16" s="17"/>
      <x:c r="D16" s="17"/>
      <x:c r="E16" s="17"/>
      <x:c r="F16" s="17"/>
      <x:c r="G16" s="17"/>
      <x:c r="H16" s="2"/>
      <x:c r="I16" s="2"/>
      <x:c r="J16" s="2"/>
      <x:c r="K16" s="2"/>
      <x:c r="L16" s="2"/>
      <x:c r="M16" s="2"/>
      <x:c r="N16" s="2"/>
    </x:row>
    <x:row r="17" ht="25" customHeight="1">
      <x:c r="A17" s="17"/>
      <x:c r="B17" s="23"/>
      <x:c r="C17" s="17"/>
      <x:c r="D17" s="17"/>
      <x:c r="E17" s="17"/>
      <x:c r="F17" s="17"/>
      <x:c r="G17" s="17"/>
      <x:c r="H17" s="2"/>
      <x:c r="I17" s="2"/>
      <x:c r="J17" s="2"/>
      <x:c r="K17" s="2"/>
      <x:c r="L17" s="2"/>
      <x:c r="M17" s="2"/>
      <x:c r="N17" s="2"/>
    </x:row>
    <x:row r="18" ht="25" customHeight="1">
      <x:c r="A18" s="17"/>
      <x:c r="B18" s="23"/>
      <x:c r="C18" s="17"/>
      <x:c r="D18" s="17"/>
      <x:c r="E18" s="17"/>
      <x:c r="F18" s="17"/>
      <x:c r="G18" s="17"/>
      <x:c r="H18" s="2"/>
      <x:c r="I18" s="2"/>
      <x:c r="J18" s="2"/>
      <x:c r="K18" s="2"/>
      <x:c r="L18" s="2"/>
      <x:c r="M18" s="2"/>
      <x:c r="N18" s="2"/>
    </x:row>
    <x:row r="19" ht="25" customHeight="1">
      <x:c r="A19" s="17"/>
      <x:c r="B19" s="23"/>
      <x:c r="C19" s="17"/>
      <x:c r="D19" s="17"/>
      <x:c r="E19" s="17"/>
      <x:c r="F19" s="17"/>
      <x:c r="G19" s="17"/>
      <x:c r="H19" s="2"/>
      <x:c r="I19" s="2"/>
      <x:c r="J19" s="2"/>
      <x:c r="K19" s="2"/>
      <x:c r="L19" s="2"/>
      <x:c r="M19" s="2"/>
      <x:c r="N19" s="2"/>
    </x:row>
    <x:row r="20" ht="25" customHeight="1">
      <x:c r="A20" s="17"/>
      <x:c r="B20" s="23"/>
      <x:c r="C20" s="17"/>
      <x:c r="D20" s="17"/>
      <x:c r="E20" s="17"/>
      <x:c r="F20" s="17"/>
      <x:c r="G20" s="17"/>
      <x:c r="H20" s="2"/>
      <x:c r="I20" s="2"/>
      <x:c r="J20" s="2"/>
      <x:c r="K20" s="2"/>
      <x:c r="L20" s="2"/>
      <x:c r="M20" s="2"/>
      <x:c r="N20" s="2"/>
    </x:row>
    <x:row r="21" ht="25" customHeight="1">
      <x:c r="A21" s="17"/>
      <x:c r="B21" s="23"/>
      <x:c r="C21" s="17"/>
      <x:c r="D21" s="17"/>
      <x:c r="E21" s="17"/>
      <x:c r="F21" s="17"/>
      <x:c r="G21" s="17"/>
      <x:c r="H21" s="2"/>
      <x:c r="I21" s="2"/>
      <x:c r="J21" s="2"/>
      <x:c r="K21" s="2"/>
      <x:c r="L21" s="2"/>
      <x:c r="M21" s="2"/>
      <x:c r="N21" s="2"/>
    </x:row>
    <x:row r="22" ht="25" customHeight="1">
      <x:c r="A22" s="17"/>
      <x:c r="B22" s="23"/>
      <x:c r="C22" s="17"/>
      <x:c r="D22" s="17"/>
      <x:c r="E22" s="17"/>
      <x:c r="F22" s="17"/>
      <x:c r="G22" s="17"/>
      <x:c r="H22" s="2"/>
      <x:c r="I22" s="2"/>
      <x:c r="J22" s="2"/>
      <x:c r="K22" s="2"/>
      <x:c r="L22" s="2"/>
      <x:c r="M22" s="2"/>
      <x:c r="N22" s="2"/>
    </x:row>
    <x:row r="23" ht="25" customHeight="1">
      <x:c r="A23" s="17"/>
      <x:c r="B23" s="23"/>
      <x:c r="C23" s="17"/>
      <x:c r="D23" s="17"/>
      <x:c r="E23" s="17"/>
      <x:c r="F23" s="17"/>
      <x:c r="G23" s="17"/>
      <x:c r="H23" s="2"/>
      <x:c r="I23" s="2"/>
      <x:c r="J23" s="2"/>
      <x:c r="K23" s="2"/>
      <x:c r="L23" s="2"/>
      <x:c r="M23" s="2"/>
      <x:c r="N23" s="2"/>
    </x:row>
    <x:row r="24" ht="25" customHeight="1">
      <x:c r="A24" s="17"/>
      <x:c r="B24" s="23"/>
      <x:c r="C24" s="17"/>
      <x:c r="D24" s="17"/>
      <x:c r="E24" s="17"/>
      <x:c r="F24" s="17"/>
      <x:c r="G24" s="17"/>
      <x:c r="H24" s="2"/>
      <x:c r="I24" s="2"/>
      <x:c r="J24" s="2"/>
      <x:c r="K24" s="2"/>
      <x:c r="L24" s="2"/>
      <x:c r="M24" s="2"/>
      <x:c r="N24" s="2"/>
    </x:row>
    <x:row r="25" ht="25" customHeight="1">
      <x:c r="A25" s="17"/>
      <x:c r="B25" s="23"/>
      <x:c r="C25" s="17"/>
      <x:c r="D25" s="17"/>
      <x:c r="E25" s="17"/>
      <x:c r="F25" s="17"/>
      <x:c r="G25" s="17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  <x:tableParts count="1">
    <x:tablePart xmlns:r="http://schemas.openxmlformats.org/officeDocument/2006/relationships" r:id="R200f11c2141b4d0b"/>
  </x:tableParts>
</x:worksheet>
</file>