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234778425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puts" sheetId="1" r:id="R7adf61ecdc274957"/>
    <x:sheet xmlns:r="http://schemas.openxmlformats.org/officeDocument/2006/relationships" name="Rules" sheetId="2" r:id="Rd0f3a1f0a49043d0"/>
    <x:sheet xmlns:r="http://schemas.openxmlformats.org/officeDocument/2006/relationships" name="Decisions" sheetId="3" r:id="Rab1b40bb822249dd"/>
    <x:sheet xmlns:r="http://schemas.openxmlformats.org/officeDocument/2006/relationships" name="Audit Trail" sheetId="4" r:id="Rb02259db8ac545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[Red](#,##0.00);0.00"/>
  </x:numFmts>
  <x:fonts count="4">
    <x:font>
      <x:sz val="11"/>
      <x:name val="Carlito"/>
    </x:font>
    <x:font>
      <x:sz val="11"/>
      <x:color rgb="FF1B3036"/>
      <x:name val="Noto Sans CJK KR"/>
    </x:font>
    <x:font>
      <x:b/>
      <x:sz val="18"/>
      <x:color rgb="FFFFFFFF"/>
      <x:name val="Noto Sans CJK KR"/>
    </x:font>
    <x:font>
      <x:b/>
      <x:sz val="11"/>
      <x:color rgb="FFFFFFFF"/>
      <x:name val="Noto Sans CJK KR"/>
    </x:font>
  </x:fonts>
  <x:fills count="8">
    <x:fill>
      <x:patternFill patternType="none"/>
    </x:fill>
    <x:fill>
      <x:patternFill patternType="gray125"/>
    </x:fill>
    <x:fill>
      <x:patternFill patternType="solid">
        <x:fgColor rgb="FF123A42"/>
      </x:patternFill>
    </x:fill>
    <x:fill>
      <x:patternFill patternType="solid">
        <x:fgColor rgb="FFE7F3FF"/>
      </x:patternFill>
    </x:fill>
    <x:fill>
      <x:patternFill patternType="solid">
        <x:fgColor rgb="FF1B6A72"/>
      </x:patternFill>
    </x:fill>
    <x:fill>
      <x:patternFill patternType="solid">
        <x:fgColor rgb="FFFFF1D6"/>
      </x:patternFill>
    </x:fill>
    <x:fill>
      <x:patternFill patternType="solid">
        <x:fgColor rgb="FFFFFFFF"/>
      </x:patternFill>
    </x:fill>
    <x:fill>
      <x:patternFill patternType="solid">
        <x:fgColor rgb="FFF1F6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vertical="center" wrapText="1"/>
    </x:xf>
    <x:xf numFmtId="201" fontId="1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32ea06fae48af" /><Relationship Type="http://schemas.openxmlformats.org/officeDocument/2006/relationships/theme" Target="/xl/theme/theme1.xml" Id="Rd1146e1cce464422" /><Relationship Type="http://schemas.openxmlformats.org/officeDocument/2006/relationships/sharedStrings" Target="/xl/sharedStrings.xml" Id="Rd58a560eeb564973" /><Relationship Type="http://schemas.openxmlformats.org/officeDocument/2006/relationships/worksheet" Target="/xl/worksheets/sheet1.xml" Id="R7adf61ecdc274957" /><Relationship Type="http://schemas.openxmlformats.org/officeDocument/2006/relationships/worksheet" Target="/xl/worksheets/sheet2.xml" Id="Rd0f3a1f0a49043d0" /><Relationship Type="http://schemas.openxmlformats.org/officeDocument/2006/relationships/worksheet" Target="/xl/worksheets/sheet3.xml" Id="Rab1b40bb822249dd" /><Relationship Type="http://schemas.openxmlformats.org/officeDocument/2006/relationships/worksheet" Target="/xl/worksheets/sheet4.xml" Id="Rb02259db8ac545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8" customHeight="1">
      <x:c r="A1" s="5" t="str">
        <x:v>Surplus redeployment · one stock pool / three events</x:v>
      </x:c>
      <x:c r="B1" s="5"/>
      <x:c r="C1" s="5"/>
      <x:c r="D1" s="5"/>
      <x:c r="E1" s="5"/>
      <x:c r="F1" s="5"/>
      <x:c r="G1" s="5"/>
      <x:c r="H1" s="5"/>
      <x:c r="I1" s="5"/>
    </x:row>
    <x:row r="2" ht="42" customHeight="1">
      <x:c r="A2" s="6" t="str">
        <x:v>FICTIONAL EXAMPLE · v2027-10-26 · source cutoff 2026-10-28 · no dispatch authorization</x:v>
      </x:c>
      <x:c r="B2" s="6"/>
      <x:c r="C2" s="6"/>
      <x:c r="D2" s="6"/>
      <x:c r="E2" s="6"/>
      <x:c r="F2" s="6"/>
      <x:c r="G2" s="6"/>
      <x:c r="H2" s="6"/>
      <x:c r="I2" s="6"/>
    </x:row>
    <x:row r="3" ht="28" customHeight="1">
      <x:c r="A3" s="3"/>
      <x:c r="B3" s="3"/>
      <x:c r="C3" s="3"/>
      <x:c r="D3" s="3"/>
      <x:c r="E3" s="3"/>
      <x:c r="F3" s="3"/>
      <x:c r="G3" s="3"/>
      <x:c r="H3" s="3"/>
      <x:c r="I3" s="3"/>
    </x:row>
    <x:row r="4" ht="28" customHeight="1">
      <x:c r="A4" s="3" t="str">
        <x:v>Stock code / lot</x:v>
      </x:c>
      <x:c r="B4" s="7" t="str">
        <x:v>LOT-DEMO-01</x:v>
      </x:c>
      <x:c r="C4" s="3" t="str">
        <x:v>Currency (one currency only)</x:v>
      </x:c>
      <x:c r="D4" s="7" t="str">
        <x:v>USD</x:v>
      </x:c>
      <x:c r="E4" s="3"/>
      <x:c r="F4" s="3"/>
      <x:c r="G4" s="3"/>
      <x:c r="H4" s="3"/>
      <x:c r="I4" s="3"/>
    </x:row>
    <x:row r="5" ht="28" customHeight="1">
      <x:c r="A5" s="3" t="str">
        <x:v>Physically counted quantity</x:v>
      </x:c>
      <x:c r="B5" s="3"/>
      <x:c r="C5" s="3"/>
      <x:c r="D5" s="7" t="n">
        <x:v>100</x:v>
      </x:c>
      <x:c r="E5" s="7"/>
      <x:c r="F5" s="7"/>
      <x:c r="G5" s="3"/>
      <x:c r="H5" s="3"/>
      <x:c r="I5" s="3"/>
    </x:row>
    <x:row r="6" ht="28" customHeight="1">
      <x:c r="A6" s="3" t="str">
        <x:v>Reserved or quarantined quantity</x:v>
      </x:c>
      <x:c r="B6" s="3"/>
      <x:c r="C6" s="3"/>
      <x:c r="D6" s="7" t="n">
        <x:v>0</x:v>
      </x:c>
      <x:c r="E6" s="7"/>
      <x:c r="F6" s="7"/>
      <x:c r="G6" s="3"/>
      <x:c r="H6" s="3"/>
      <x:c r="I6" s="3"/>
    </x:row>
    <x:row r="7" ht="28" customHeight="1">
      <x:c r="A7" s="3" t="str">
        <x:v>Condition approved by owner</x:v>
      </x:c>
      <x:c r="B7" s="3"/>
      <x:c r="C7" s="3"/>
      <x:c r="D7" s="7" t="str">
        <x:v>Yes</x:v>
      </x:c>
      <x:c r="E7" s="7"/>
      <x:c r="F7" s="7"/>
      <x:c r="G7" s="3"/>
      <x:c r="H7" s="3"/>
      <x:c r="I7" s="3"/>
    </x:row>
    <x:row r="8" ht="28" customHeight="1">
      <x:c r="A8" s="3" t="str">
        <x:v>Rights / destination use approved</x:v>
      </x:c>
      <x:c r="B8" s="3"/>
      <x:c r="C8" s="3"/>
      <x:c r="D8" s="7" t="str">
        <x:v>Yes</x:v>
      </x:c>
      <x:c r="E8" s="7"/>
      <x:c r="F8" s="7"/>
      <x:c r="G8" s="3"/>
      <x:c r="H8" s="3"/>
      <x:c r="I8" s="3"/>
    </x:row>
    <x:row r="9" ht="28" customHeight="1">
      <x:c r="A9" s="3" t="str">
        <x:v>Rights valid through (inclusive)</x:v>
      </x:c>
      <x:c r="B9" s="3"/>
      <x:c r="C9" s="3"/>
      <x:c r="D9" s="8" t="n">
        <x:v>46627</x:v>
      </x:c>
      <x:c r="E9" s="7"/>
      <x:c r="F9" s="7"/>
      <x:c r="G9" s="3"/>
      <x:c r="H9" s="3"/>
      <x:c r="I9" s="3"/>
    </x:row>
    <x:row r="10" ht="28" customHeight="1">
      <x:c r="A10" s="3" t="str">
        <x:v>Safe use valid through (inclusive)</x:v>
      </x:c>
      <x:c r="B10" s="3"/>
      <x:c r="C10" s="3"/>
      <x:c r="D10" s="8" t="n">
        <x:v>46658</x:v>
      </x:c>
      <x:c r="E10" s="7"/>
      <x:c r="F10" s="7"/>
      <x:c r="G10" s="3"/>
      <x:c r="H10" s="3"/>
      <x:c r="I10" s="3"/>
    </x:row>
    <x:row r="11" ht="28" customHeight="1">
      <x:c r="A11" s="3" t="str">
        <x:v>Cost reference date</x:v>
      </x:c>
      <x:c r="B11" s="3"/>
      <x:c r="C11" s="3"/>
      <x:c r="D11" s="8" t="n">
        <x:v>46596</x:v>
      </x:c>
      <x:c r="E11" s="7"/>
      <x:c r="F11" s="7"/>
      <x:c r="G11" s="3"/>
      <x:c r="H11" s="3"/>
      <x:c r="I11" s="3"/>
    </x:row>
    <x:row r="12" ht="28" customHeight="1">
      <x:c r="A12" s="3" t="str">
        <x:v>Storage cost per unit per day</x:v>
      </x:c>
      <x:c r="B12" s="3"/>
      <x:c r="C12" s="3"/>
      <x:c r="D12" s="7" t="n">
        <x:v>0.02</x:v>
      </x:c>
      <x:c r="E12" s="7"/>
      <x:c r="F12" s="7"/>
      <x:c r="G12" s="3"/>
      <x:c r="H12" s="3"/>
      <x:c r="I12" s="3"/>
    </x:row>
    <x:row r="13" ht="28" customHeight="1">
      <x:c r="A13" s="3" t="str">
        <x:v>New-buy landed cost per unit</x:v>
      </x:c>
      <x:c r="B13" s="3"/>
      <x:c r="C13" s="3"/>
      <x:c r="D13" s="7" t="n">
        <x:v>12</x:v>
      </x:c>
      <x:c r="E13" s="7"/>
      <x:c r="F13" s="7"/>
      <x:c r="G13" s="3"/>
      <x:c r="H13" s="3"/>
      <x:c r="I13" s="3"/>
    </x:row>
    <x:row r="14" ht="28" customHeight="1">
      <x:c r="A14" s="3" t="str">
        <x:v>Evidence register reference</x:v>
      </x:c>
      <x:c r="B14" s="3"/>
      <x:c r="C14" s="3"/>
      <x:c r="D14" s="7" t="str">
        <x:v>DEMO evidence only</x:v>
      </x:c>
      <x:c r="E14" s="7"/>
      <x:c r="F14" s="7"/>
      <x:c r="G14" s="3"/>
      <x:c r="H14" s="3"/>
      <x:c r="I14" s="3"/>
    </x:row>
    <x:row r="15" ht="28" customHeight="1">
      <x:c r="A15" s="3" t="str">
        <x:v>Inventory owner</x:v>
      </x:c>
      <x:c r="B15" s="3"/>
      <x:c r="C15" s="3"/>
      <x:c r="D15" s="7" t="str">
        <x:v>Fictional inventory owner</x:v>
      </x:c>
      <x:c r="E15" s="7"/>
      <x:c r="F15" s="7"/>
      <x:c r="G15" s="3"/>
      <x:c r="H15" s="3"/>
      <x:c r="I15" s="3"/>
    </x:row>
    <x:row r="16" ht="28" customHeight="1">
      <x:c r="A16" s="3"/>
      <x:c r="B16" s="3"/>
      <x:c r="C16" s="3"/>
      <x:c r="D16" s="3"/>
      <x:c r="E16" s="3"/>
      <x:c r="F16" s="3"/>
      <x:c r="G16" s="3"/>
      <x:c r="H16" s="3"/>
      <x:c r="I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48" customHeight="1">
      <x:c r="A18" s="10" t="str">
        <x:v>Event / destination</x:v>
      </x:c>
      <x:c r="B18" s="10" t="str">
        <x:v>Use date</x:v>
      </x:c>
      <x:c r="C18" s="10" t="str">
        <x:v>Confirmed demand</x:v>
      </x:c>
      <x:c r="D18" s="10" t="str">
        <x:v>Demand approved</x:v>
      </x:c>
      <x:c r="E18" s="10" t="str">
        <x:v>Transfer cost</x:v>
      </x:c>
      <x:c r="F18" s="10" t="str">
        <x:v>Rework per unit</x:v>
      </x:c>
      <x:c r="G18" s="10" t="str">
        <x:v>Other fixed cost</x:v>
      </x:c>
      <x:c r="H18" s="10" t="str">
        <x:v>Destination evidence</x:v>
      </x:c>
      <x:c r="I18" s="3"/>
    </x:row>
    <x:row r="19" ht="28" customHeight="1">
      <x:c r="A19" s="7" t="str">
        <x:v>Event A</x:v>
      </x:c>
      <x:c r="B19" s="8" t="n">
        <x:v>46606</x:v>
      </x:c>
      <x:c r="C19" s="7" t="n">
        <x:v>50</x:v>
      </x:c>
      <x:c r="D19" s="7" t="str">
        <x:v>Yes</x:v>
      </x:c>
      <x:c r="E19" s="7" t="n">
        <x:v>30</x:v>
      </x:c>
      <x:c r="F19" s="7" t="n">
        <x:v>0</x:v>
      </x:c>
      <x:c r="G19" s="7" t="n">
        <x:v>0</x:v>
      </x:c>
      <x:c r="H19" s="7" t="str">
        <x:v>DEMO-1</x:v>
      </x:c>
      <x:c r="I19" s="3"/>
    </x:row>
    <x:row r="20" ht="28" customHeight="1">
      <x:c r="A20" s="7" t="str">
        <x:v>Event B</x:v>
      </x:c>
      <x:c r="B20" s="8" t="n">
        <x:v>46616</x:v>
      </x:c>
      <x:c r="C20" s="7" t="n">
        <x:v>40</x:v>
      </x:c>
      <x:c r="D20" s="7" t="str">
        <x:v>Yes</x:v>
      </x:c>
      <x:c r="E20" s="7" t="n">
        <x:v>30</x:v>
      </x:c>
      <x:c r="F20" s="7" t="n">
        <x:v>0</x:v>
      </x:c>
      <x:c r="G20" s="7" t="n">
        <x:v>0</x:v>
      </x:c>
      <x:c r="H20" s="7" t="str">
        <x:v>DEMO-2</x:v>
      </x:c>
      <x:c r="I20" s="3"/>
    </x:row>
    <x:row r="21" ht="28" customHeight="1">
      <x:c r="A21" s="7" t="str">
        <x:v>Event C</x:v>
      </x:c>
      <x:c r="B21" s="8" t="n">
        <x:v>46626</x:v>
      </x:c>
      <x:c r="C21" s="7" t="n">
        <x:v>30</x:v>
      </x:c>
      <x:c r="D21" s="7" t="str">
        <x:v>Yes</x:v>
      </x:c>
      <x:c r="E21" s="7" t="n">
        <x:v>30</x:v>
      </x:c>
      <x:c r="F21" s="7" t="n">
        <x:v>0</x:v>
      </x:c>
      <x:c r="G21" s="7" t="n">
        <x:v>0</x:v>
      </x:c>
      <x:c r="H21" s="7" t="str">
        <x:v>DEMO-3</x:v>
      </x:c>
      <x:c r="I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</x:row>
    <x:row r="23" ht="30" customHeight="1">
      <x:c r="A23" s="11" t="str">
        <x:v>Blue cells are inputs. Keep events in nondecreasing use-date order. Dates are inclusive owner-approved boundaries, not legal interpretations. Record actual dispatch and destination receipt separately. Audit Trail is terminal evidence and does not feed formulas. A shared inventory register controls reservations.</x:v>
      </x:c>
      <x:c r="B23" s="11"/>
      <x:c r="C23" s="11"/>
      <x:c r="D23" s="11"/>
      <x:c r="E23" s="11"/>
      <x:c r="F23" s="11"/>
      <x:c r="G23" s="11"/>
      <x:c r="H23" s="11"/>
      <x:c r="I23" s="3"/>
    </x:row>
    <x:row r="24" ht="30" customHeight="1">
      <x:c r="A24" s="11"/>
      <x:c r="B24" s="11"/>
      <x:c r="C24" s="11"/>
      <x:c r="D24" s="11"/>
      <x:c r="E24" s="11"/>
      <x:c r="F24" s="11"/>
      <x:c r="G24" s="11"/>
      <x:c r="H24" s="11"/>
      <x:c r="I24" s="3"/>
    </x:row>
    <x:row r="25" ht="30" customHeight="1">
      <x:c r="A25" s="11"/>
      <x:c r="B25" s="11"/>
      <x:c r="C25" s="11"/>
      <x:c r="D25" s="11"/>
      <x:c r="E25" s="11"/>
      <x:c r="F25" s="11"/>
      <x:c r="G25" s="11"/>
      <x:c r="H25" s="11"/>
      <x:c r="I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  <x:c r="I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  <x:c r="I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  <x:c r="I45" s="3"/>
    </x:row>
  </x:sheetData>
  <x:mergeCells>
    <x:mergeCell ref="A1:I1"/>
    <x:mergeCell ref="A2:I2"/>
    <x:mergeCell ref="A5:C5"/>
    <x:mergeCell ref="D5:F5"/>
    <x:mergeCell ref="A6:C6"/>
    <x:mergeCell ref="D6:F6"/>
    <x:mergeCell ref="A7:C7"/>
    <x:mergeCell ref="D7:F7"/>
    <x:mergeCell ref="A8:C8"/>
    <x:mergeCell ref="D8:F8"/>
    <x:mergeCell ref="A9:C9"/>
    <x:mergeCell ref="D9:F9"/>
    <x:mergeCell ref="A10:C10"/>
    <x:mergeCell ref="D10:F10"/>
    <x:mergeCell ref="A11:C11"/>
    <x:mergeCell ref="D11:F11"/>
    <x:mergeCell ref="A12:C12"/>
    <x:mergeCell ref="D12:F12"/>
    <x:mergeCell ref="A13:C13"/>
    <x:mergeCell ref="D13:F13"/>
    <x:mergeCell ref="A14:C14"/>
    <x:mergeCell ref="D14:F14"/>
    <x:mergeCell ref="A15:C15"/>
    <x:mergeCell ref="D15:F15"/>
    <x:mergeCell ref="A23:H25"/>
  </x:mergeCells>
  <x:dataValidations count="3">
    <x:dataValidation type="list" sqref="D7">
      <x:formula1>"Yes,No"</x:formula1>
    </x:dataValidation>
    <x:dataValidation type="list" sqref="D8">
      <x:formula1>"Yes,No"</x:formula1>
    </x:dataValidation>
    <x:dataValidation type="list" sqref="D19:D21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8" customHeight="1">
      <x:c r="A1" s="5" t="str">
        <x:v>Surplus redeployment · one stock pool / three events</x:v>
      </x:c>
      <x:c r="B1" s="5"/>
      <x:c r="C1" s="5"/>
      <x:c r="D1" s="5"/>
      <x:c r="E1" s="5"/>
      <x:c r="F1" s="5"/>
      <x:c r="G1" s="5"/>
      <x:c r="H1" s="5"/>
      <x:c r="I1" s="5"/>
    </x:row>
    <x:row r="2" ht="42" customHeight="1">
      <x:c r="A2" s="6" t="str">
        <x:v>FICTIONAL EXAMPLE · v2027-10-26 · source cutoff 2026-10-28 · no dispatch authorization</x:v>
      </x:c>
      <x:c r="B2" s="6"/>
      <x:c r="C2" s="6"/>
      <x:c r="D2" s="6"/>
      <x:c r="E2" s="6"/>
      <x:c r="F2" s="6"/>
      <x:c r="G2" s="6"/>
      <x:c r="H2" s="6"/>
      <x:c r="I2" s="6"/>
    </x:row>
    <x:row r="3" ht="28" customHeight="1">
      <x:c r="A3" s="3"/>
      <x:c r="B3" s="3"/>
      <x:c r="C3" s="3"/>
      <x:c r="D3" s="3"/>
      <x:c r="E3" s="3"/>
      <x:c r="F3" s="3"/>
      <x:c r="G3" s="3"/>
      <x:c r="H3" s="3"/>
      <x:c r="I3" s="3"/>
    </x:row>
    <x:row r="4" ht="42" customHeight="1">
      <x:c r="A4" s="6" t="str">
        <x:v>Use, limits and decision method</x:v>
      </x:c>
      <x:c r="B4" s="6"/>
      <x:c r="C4" s="6"/>
      <x:c r="D4" s="6"/>
      <x:c r="E4" s="6"/>
      <x:c r="F4" s="6"/>
      <x:c r="G4" s="6"/>
      <x:c r="H4" s="6"/>
      <x:c r="I4" s="6"/>
    </x:row>
    <x:row r="5" ht="58" customHeight="1">
      <x:c r="A5" s="12" t="str">
        <x:v>Start</x:v>
      </x:c>
      <x:c r="B5" s="12" t="str">
        <x:v>One workbook per physical lot. Never copy the same available stock into two live files.</x:v>
      </x:c>
      <x:c r="C5" s="12"/>
      <x:c r="D5" s="12"/>
      <x:c r="E5" s="12"/>
      <x:c r="F5" s="12"/>
      <x:c r="G5" s="12"/>
      <x:c r="H5" s="12"/>
      <x:c r="I5" s="12"/>
    </x:row>
    <x:row r="6" ht="58" customHeight="1">
      <x:c r="A6" s="13" t="str">
        <x:v>Edit</x:v>
      </x:c>
      <x:c r="B6" s="13" t="str">
        <x:v>Blue cells are inputs. Keep events in nondecreasing use-date order. Dates are inclusive owner-approved boundaries, not legal interpretations.</x:v>
      </x:c>
      <x:c r="C6" s="13"/>
      <x:c r="D6" s="13"/>
      <x:c r="E6" s="13"/>
      <x:c r="F6" s="13"/>
      <x:c r="G6" s="13"/>
      <x:c r="H6" s="13"/>
      <x:c r="I6" s="13"/>
    </x:row>
    <x:row r="7" ht="58" customHeight="1">
      <x:c r="A7" s="12" t="str">
        <x:v>Evidence</x:v>
      </x:c>
      <x:c r="B7" s="12" t="str">
        <x:v>Confirm condition, rights, destination and demand from current evidence. Blank or invalid required inputs produce HOLD, not permission.</x:v>
      </x:c>
      <x:c r="C7" s="12"/>
      <x:c r="D7" s="12"/>
      <x:c r="E7" s="12"/>
      <x:c r="F7" s="12"/>
      <x:c r="G7" s="12"/>
      <x:c r="H7" s="12"/>
      <x:c r="I7" s="12"/>
    </x:row>
    <x:row r="8" ht="58" customHeight="1">
      <x:c r="A8" s="13" t="str">
        <x:v>Quantity</x:v>
      </x:c>
      <x:c r="B8" s="13" t="str">
        <x:v>Proposed units are min(remaining stock, confirmed demand) after gates pass. Earlier rows consume stock first. This is not an optimizer or a reservation.</x:v>
      </x:c>
      <x:c r="C8" s="13"/>
      <x:c r="D8" s="13"/>
      <x:c r="E8" s="13"/>
      <x:c r="F8" s="13"/>
      <x:c r="G8" s="13"/>
      <x:c r="H8" s="13"/>
      <x:c r="I8" s="13"/>
    </x:row>
    <x:row r="9" ht="58" customHeight="1">
      <x:c r="A9" s="12" t="str">
        <x:v>Cost</x:v>
      </x:c>
      <x:c r="B9" s="12" t="str">
        <x:v>Avoided purchase = proposed units × landed unit cost. Scenario = units × storage days × daily unit rate + transfer + units × rework + other fixed cost.</x:v>
      </x:c>
      <x:c r="C9" s="12"/>
      <x:c r="D9" s="12"/>
      <x:c r="E9" s="12"/>
      <x:c r="F9" s="12"/>
      <x:c r="G9" s="12"/>
      <x:c r="H9" s="12"/>
      <x:c r="I9" s="12"/>
    </x:row>
    <x:row r="10" ht="58" customHeight="1">
      <x:c r="A10" s="13" t="str">
        <x:v>Interpretation</x:v>
      </x:c>
      <x:c r="B10" s="13" t="str">
        <x:v>Net difference is incremental scenario arithmetic, not realized savings. Excludes taxes, duties, emissions and disposal unless you enter applicable incremental amounts.</x:v>
      </x:c>
      <x:c r="C10" s="13"/>
      <x:c r="D10" s="13"/>
      <x:c r="E10" s="13"/>
      <x:c r="F10" s="13"/>
      <x:c r="G10" s="13"/>
      <x:c r="H10" s="13"/>
      <x:c r="I10" s="13"/>
    </x:row>
    <x:row r="11" ht="58" customHeight="1">
      <x:c r="A11" s="12" t="str">
        <x:v>Approval</x:v>
      </x:c>
      <x:c r="B11" s="12" t="str">
        <x:v>Zero demand gives zero units and zero scenario cost. Do not incur fixed freight for zero units. Owner may decline an eligible transfer.</x:v>
      </x:c>
      <x:c r="C11" s="12"/>
      <x:c r="D11" s="12"/>
      <x:c r="E11" s="12"/>
      <x:c r="F11" s="12"/>
      <x:c r="G11" s="12"/>
      <x:c r="H11" s="12"/>
      <x:c r="I11" s="12"/>
    </x:row>
    <x:row r="12" ht="58" customHeight="1">
      <x:c r="A12" s="13" t="str">
        <x:v>Failure</x:v>
      </x:c>
      <x:c r="B12" s="13" t="str">
        <x:v>Expired rights, expired safe-use date or failed condition block reuse. Unknown evidence stays on hold. Approval never follows from a positive financial number.</x:v>
      </x:c>
      <x:c r="C12" s="13"/>
      <x:c r="D12" s="13"/>
      <x:c r="E12" s="13"/>
      <x:c r="F12" s="13"/>
      <x:c r="G12" s="13"/>
      <x:c r="H12" s="13"/>
      <x:c r="I12" s="13"/>
    </x:row>
    <x:row r="13" ht="58" customHeight="1">
      <x:c r="A13" s="12" t="str">
        <x:v>Audit</x:v>
      </x:c>
      <x:c r="B13" s="12" t="str">
        <x:v>Record actual dispatch and destination receipt separately. Audit Trail is terminal evidence and does not feed formulas. A shared inventory register controls reservations.</x:v>
      </x:c>
      <x:c r="C13" s="12"/>
      <x:c r="D13" s="12"/>
      <x:c r="E13" s="12"/>
      <x:c r="F13" s="12"/>
      <x:c r="G13" s="12"/>
      <x:c r="H13" s="12"/>
      <x:c r="I13" s="12"/>
    </x:row>
    <x:row r="14" ht="58" customHeight="1">
      <x:c r="A14" s="13" t="str">
        <x:v>Version</x:v>
      </x:c>
      <x:c r="B14" s="13" t="str">
        <x:v>v2027-10-26 is the 2027 planning edition, not a future verification date. Verified sources cutoff2026-10-28. All sample dates, quantities and costs are fictional.</x:v>
      </x:c>
      <x:c r="C14" s="13"/>
      <x:c r="D14" s="13"/>
      <x:c r="E14" s="13"/>
      <x:c r="F14" s="13"/>
      <x:c r="G14" s="13"/>
      <x:c r="H14" s="13"/>
      <x:c r="I14" s="13"/>
    </x:row>
    <x:row r="15" ht="58" customHeight="1">
      <x:c r="A15" s="12" t="str">
        <x:v>Sources</x:v>
      </x:c>
      <x:c r="B15" s="12" t="str">
        <x:v>Giftpack enterprise storefronts: https://giftpack.ai/storefronts/enterprise/ · setup-specific capabilities, no automatic integration promised.</x:v>
      </x:c>
      <x:c r="C15" s="12"/>
      <x:c r="D15" s="12"/>
      <x:c r="E15" s="12"/>
      <x:c r="F15" s="12"/>
      <x:c r="G15" s="12"/>
      <x:c r="H15" s="12"/>
      <x:c r="I15" s="12"/>
    </x:row>
    <x:row r="16" ht="58" customHeight="1">
      <x:c r="A16" s="13" t="str">
        <x:v>Method</x:v>
      </x:c>
      <x:c r="B16" s="13" t="str">
        <x:v>Original editorial calculation model. EPA hierarchy is context only: https://www.epa.gov/smm/sustainable-materials-management-non-hazardous-materials-and-waste-management-hierarchy</x:v>
      </x:c>
      <x:c r="C16" s="13"/>
      <x:c r="D16" s="13"/>
      <x:c r="E16" s="13"/>
      <x:c r="F16" s="13"/>
      <x:c r="G16" s="13"/>
      <x:c r="H16" s="13"/>
      <x:c r="I16" s="13"/>
    </x:row>
    <x:row r="17" ht="58" customHeight="1">
      <x:c r="A17" s="12" t="str">
        <x:v>Test A</x:v>
      </x:c>
      <x:c r="B17" s="12" t="str">
        <x:v>Change rights end to the day before Event A: all later events blocked. Restore input after testing.</x:v>
      </x:c>
      <x:c r="C17" s="12"/>
      <x:c r="D17" s="12"/>
      <x:c r="E17" s="12"/>
      <x:c r="F17" s="12"/>
      <x:c r="G17" s="12"/>
      <x:c r="H17" s="12"/>
      <x:c r="I17" s="12"/>
    </x:row>
    <x:row r="18" ht="58" customHeight="1">
      <x:c r="A18" s="13" t="str">
        <x:v>Test B</x:v>
      </x:c>
      <x:c r="B18" s="13" t="str">
        <x:v>Default demand50/40/30 against100 units gives50/40/10. Reducing Event A demand to0 gives0/40/30 and30 remaining.</x:v>
      </x:c>
      <x:c r="C18" s="13"/>
      <x:c r="D18" s="13"/>
      <x:c r="E18" s="13"/>
      <x:c r="F18" s="13"/>
      <x:c r="G18" s="13"/>
      <x:c r="H18" s="13"/>
      <x:c r="I18" s="13"/>
    </x:row>
    <x:row r="19" ht="58" customHeight="1">
      <x:c r="A19" s="12" t="str">
        <x:v>Boundary</x:v>
      </x:c>
      <x:c r="B19" s="12" t="str">
        <x:v>Use on the exact rights/safe-use end date is allowed only because the owner explicitly selected inclusive boundaries. Day after fails. Zero new-buy price remains valid and normally favors no transfer.</x:v>
      </x:c>
      <x:c r="C19" s="12"/>
      <x:c r="D19" s="12"/>
      <x:c r="E19" s="12"/>
      <x:c r="F19" s="12"/>
      <x:c r="G19" s="12"/>
      <x:c r="H19" s="12"/>
      <x:c r="I19" s="12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  <x:c r="I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  <x:c r="I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  <x:c r="I45" s="3"/>
    </x:row>
  </x:sheetData>
  <x:mergeCells>
    <x:mergeCell ref="A1:I1"/>
    <x:mergeCell ref="A2:I2"/>
    <x:mergeCell ref="A4:I4"/>
    <x:mergeCell ref="B5:I5"/>
    <x:mergeCell ref="B6:I6"/>
    <x:mergeCell ref="B7:I7"/>
    <x:mergeCell ref="B8:I8"/>
    <x:mergeCell ref="B9:I9"/>
    <x:mergeCell ref="B10:I10"/>
    <x:mergeCell ref="B11:I11"/>
    <x:mergeCell ref="B12:I12"/>
    <x:mergeCell ref="B13:I13"/>
    <x:mergeCell ref="B14:I14"/>
    <x:mergeCell ref="B15:I15"/>
    <x:mergeCell ref="B16:I16"/>
    <x:mergeCell ref="B17:I17"/>
    <x:mergeCell ref="B18:I18"/>
    <x:mergeCell ref="B19:I1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8" customHeight="1">
      <x:c r="A1" s="5" t="str">
        <x:v>Surplus redeployment · one stock pool / three events</x:v>
      </x:c>
      <x:c r="B1" s="5"/>
      <x:c r="C1" s="5"/>
      <x:c r="D1" s="5"/>
      <x:c r="E1" s="5"/>
      <x:c r="F1" s="5"/>
      <x:c r="G1" s="5"/>
      <x:c r="H1" s="5"/>
      <x:c r="I1" s="5"/>
    </x:row>
    <x:row r="2" ht="42" customHeight="1">
      <x:c r="A2" s="6" t="str">
        <x:v>FICTIONAL EXAMPLE · v2027-10-26 · source cutoff 2026-10-28 · no dispatch authorization</x:v>
      </x:c>
      <x:c r="B2" s="6"/>
      <x:c r="C2" s="6"/>
      <x:c r="D2" s="6"/>
      <x:c r="E2" s="6"/>
      <x:c r="F2" s="6"/>
      <x:c r="G2" s="6"/>
      <x:c r="H2" s="6"/>
      <x:c r="I2" s="6"/>
    </x:row>
    <x:row r="3" ht="28" customHeight="1">
      <x:c r="A3" s="3"/>
      <x:c r="B3" s="3"/>
      <x:c r="C3" s="3"/>
      <x:c r="D3" s="3"/>
      <x:c r="E3" s="3"/>
      <x:c r="F3" s="3"/>
      <x:c r="G3" s="3"/>
      <x:c r="H3" s="3"/>
      <x:c r="I3" s="3"/>
    </x:row>
    <x:row r="4" ht="54" customHeight="1">
      <x:c r="A4" s="10" t="str">
        <x:v>Event</x:v>
      </x:c>
      <x:c r="B4" s="10" t="str">
        <x:v>Gate</x:v>
      </x:c>
      <x:c r="C4" s="10" t="str">
        <x:v>Proposed units</x:v>
      </x:c>
      <x:c r="D4" s="10" t="str">
        <x:v>Remaining units</x:v>
      </x:c>
      <x:c r="E4" s="10" t="str">
        <x:v>Storage days</x:v>
      </x:c>
      <x:c r="F4" s="10" t="str">
        <x:v>New-buy avoided</x:v>
      </x:c>
      <x:c r="G4" s="10" t="str">
        <x:v>Transfer scenario cost</x:v>
      </x:c>
      <x:c r="H4" s="10" t="str">
        <x:v>Net difference</x:v>
      </x:c>
      <x:c r="I4" s="10" t="str">
        <x:v>Decision</x:v>
      </x:c>
    </x:row>
    <x:row r="5" ht="55" customHeight="1">
      <x:c r="A5" s="12" t="str">
        <x:f>'Inputs'!A19</x:f>
        <x:v>Event A</x:v>
      </x:c>
      <x:c r="B5" s="12" t="str">
        <x:f>IF(IFERROR(AND('Inputs'!$B$4&lt;&gt;"",'Inputs'!$D$4&lt;&gt;"",COUNT('Inputs'!$D$5:$D$6,'Inputs'!$D$9:$D$13,'Inputs'!B19:C19,'Inputs'!E19:G19)=12,'Inputs'!$D$5&gt;=0,'Inputs'!$D$6&gt;=0,'Inputs'!$D$6&lt;='Inputs'!$D$5,MOD('Inputs'!$D$5,1)=0,MOD('Inputs'!$D$6,1)=0,'Inputs'!C19&gt;=0,MOD('Inputs'!C19,1)=0,MIN('Inputs'!$D$12:$D$13,'Inputs'!E19:G19)&gt;=0,'Inputs'!$D$9&gt;0,'Inputs'!$D$10&gt;0,'Inputs'!$D$11&gt;0,'Inputs'!B19&gt;='Inputs'!$D$11,'Inputs'!$D$14&lt;&gt;"",'Inputs'!$D$15&lt;&gt;"",'Inputs'!A19&lt;&gt;"",'Inputs'!H19&lt;&gt;"",OR('Inputs'!$D$7="Yes",'Inputs'!$D$7="No"),OR('Inputs'!$D$8="Yes",'Inputs'!$D$8="No"),OR('Inputs'!D19="Yes",'Inputs'!D19="No")),FALSE),IF(AND('Inputs'!$D$7="Yes",'Inputs'!$D$8="Yes",'Inputs'!D19="Yes",'Inputs'!B19&lt;='Inputs'!$D$9,'Inputs'!B19&lt;='Inputs'!$D$10),"Eligible","Blocked"),"HOLD")</x:f>
        <x:v>Eligible</x:v>
      </x:c>
      <x:c r="C5" s="12" t="n">
        <x:f>IF(B5="HOLD","",IF(B5="Eligible",MIN('Inputs'!$D$5-'Inputs'!$D$6,'Inputs'!C19),0))</x:f>
        <x:v>50</x:v>
      </x:c>
      <x:c r="D5" s="12" t="n">
        <x:f>IF(B5="HOLD","",'Inputs'!$D$5-'Inputs'!$D$6-C5)</x:f>
        <x:v>50</x:v>
      </x:c>
      <x:c r="E5" s="12" t="n">
        <x:f>IF(B5="HOLD","",'Inputs'!B19-'Inputs'!$D$11)</x:f>
        <x:v>10</x:v>
      </x:c>
      <x:c r="F5" s="14" t="n">
        <x:f>IF(B5="HOLD","",C5*'Inputs'!$D$13)</x:f>
        <x:v>600</x:v>
      </x:c>
      <x:c r="G5" s="14" t="n">
        <x:f>IF(B5="HOLD","",IF(C5=0,0,C5*E5*'Inputs'!$D$12+'Inputs'!E19+C5*'Inputs'!F19+'Inputs'!G19))</x:f>
        <x:v>40</x:v>
      </x:c>
      <x:c r="H5" s="14" t="n">
        <x:f>IF(B5="HOLD","",F5-G5)</x:f>
        <x:v>560</x:v>
      </x:c>
      <x:c r="I5" s="12" t="str">
        <x:f>IF(B5&lt;&gt;"Eligible",B5,IF(AND(C5&gt;0,H5&gt;0),"Consider transfer","Review cost"))</x:f>
        <x:v>Consider transfer</x:v>
      </x:c>
    </x:row>
    <x:row r="6" ht="55" customHeight="1">
      <x:c r="A6" s="13" t="str">
        <x:f>'Inputs'!A20</x:f>
        <x:v>Event B</x:v>
      </x:c>
      <x:c r="B6" s="13" t="str">
        <x:f>IF(IFERROR(AND('Inputs'!$B$4&lt;&gt;"",'Inputs'!$D$4&lt;&gt;"",COUNT('Inputs'!$D$5:$D$6,'Inputs'!$D$9:$D$13,'Inputs'!B20:C20,'Inputs'!E20:G20)=12,'Inputs'!$D$5&gt;=0,'Inputs'!$D$6&gt;=0,'Inputs'!$D$6&lt;='Inputs'!$D$5,MOD('Inputs'!$D$5,1)=0,MOD('Inputs'!$D$6,1)=0,'Inputs'!C20&gt;=0,MOD('Inputs'!C20,1)=0,MIN('Inputs'!$D$12:$D$13,'Inputs'!E20:G20)&gt;=0,'Inputs'!$D$9&gt;0,'Inputs'!$D$10&gt;0,'Inputs'!$D$11&gt;0,'Inputs'!B20&gt;='Inputs'!$D$11,'Inputs'!$D$14&lt;&gt;"",'Inputs'!$D$15&lt;&gt;"",'Inputs'!A20&lt;&gt;"",'Inputs'!H20&lt;&gt;"",OR('Inputs'!$D$7="Yes",'Inputs'!$D$7="No"),OR('Inputs'!$D$8="Yes",'Inputs'!$D$8="No"),OR('Inputs'!D20="Yes",'Inputs'!D20="No"),'Inputs'!B20&gt;='Inputs'!B19,B5&lt;&gt;"HOLD"),FALSE),IF(AND('Inputs'!$D$7="Yes",'Inputs'!$D$8="Yes",'Inputs'!D20="Yes",'Inputs'!B20&lt;='Inputs'!$D$9,'Inputs'!B20&lt;='Inputs'!$D$10),"Eligible","Blocked"),"HOLD")</x:f>
        <x:v>Eligible</x:v>
      </x:c>
      <x:c r="C6" s="13" t="n">
        <x:f>IF(B6="HOLD","",IF(B6="Eligible",MIN(D5,'Inputs'!C20),0))</x:f>
        <x:v>40</x:v>
      </x:c>
      <x:c r="D6" s="13" t="n">
        <x:f>IF(B6="HOLD","",D5-C6)</x:f>
        <x:v>10</x:v>
      </x:c>
      <x:c r="E6" s="13" t="n">
        <x:f>IF(B6="HOLD","",'Inputs'!B20-'Inputs'!$D$11)</x:f>
        <x:v>20</x:v>
      </x:c>
      <x:c r="F6" s="15" t="n">
        <x:f>IF(B6="HOLD","",C6*'Inputs'!$D$13)</x:f>
        <x:v>480</x:v>
      </x:c>
      <x:c r="G6" s="15" t="n">
        <x:f>IF(B6="HOLD","",IF(C6=0,0,C6*E6*'Inputs'!$D$12+'Inputs'!E20+C6*'Inputs'!F20+'Inputs'!G20))</x:f>
        <x:v>46</x:v>
      </x:c>
      <x:c r="H6" s="15" t="n">
        <x:f>IF(B6="HOLD","",F6-G6)</x:f>
        <x:v>434</x:v>
      </x:c>
      <x:c r="I6" s="13" t="str">
        <x:f>IF(B6&lt;&gt;"Eligible",B6,IF(AND(C6&gt;0,H6&gt;0),"Consider transfer","Review cost"))</x:f>
        <x:v>Consider transfer</x:v>
      </x:c>
    </x:row>
    <x:row r="7" ht="55" customHeight="1">
      <x:c r="A7" s="12" t="str">
        <x:f>'Inputs'!A21</x:f>
        <x:v>Event C</x:v>
      </x:c>
      <x:c r="B7" s="12" t="str">
        <x:f>IF(IFERROR(AND('Inputs'!$B$4&lt;&gt;"",'Inputs'!$D$4&lt;&gt;"",COUNT('Inputs'!$D$5:$D$6,'Inputs'!$D$9:$D$13,'Inputs'!B21:C21,'Inputs'!E21:G21)=12,'Inputs'!$D$5&gt;=0,'Inputs'!$D$6&gt;=0,'Inputs'!$D$6&lt;='Inputs'!$D$5,MOD('Inputs'!$D$5,1)=0,MOD('Inputs'!$D$6,1)=0,'Inputs'!C21&gt;=0,MOD('Inputs'!C21,1)=0,MIN('Inputs'!$D$12:$D$13,'Inputs'!E21:G21)&gt;=0,'Inputs'!$D$9&gt;0,'Inputs'!$D$10&gt;0,'Inputs'!$D$11&gt;0,'Inputs'!B21&gt;='Inputs'!$D$11,'Inputs'!$D$14&lt;&gt;"",'Inputs'!$D$15&lt;&gt;"",'Inputs'!A21&lt;&gt;"",'Inputs'!H21&lt;&gt;"",OR('Inputs'!$D$7="Yes",'Inputs'!$D$7="No"),OR('Inputs'!$D$8="Yes",'Inputs'!$D$8="No"),OR('Inputs'!D21="Yes",'Inputs'!D21="No"),'Inputs'!B21&gt;='Inputs'!B20,B6&lt;&gt;"HOLD"),FALSE),IF(AND('Inputs'!$D$7="Yes",'Inputs'!$D$8="Yes",'Inputs'!D21="Yes",'Inputs'!B21&lt;='Inputs'!$D$9,'Inputs'!B21&lt;='Inputs'!$D$10),"Eligible","Blocked"),"HOLD")</x:f>
        <x:v>Eligible</x:v>
      </x:c>
      <x:c r="C7" s="12" t="n">
        <x:f>IF(B7="HOLD","",IF(B7="Eligible",MIN(D6,'Inputs'!C21),0))</x:f>
        <x:v>10</x:v>
      </x:c>
      <x:c r="D7" s="12" t="n">
        <x:f>IF(B7="HOLD","",D6-C7)</x:f>
        <x:v>0</x:v>
      </x:c>
      <x:c r="E7" s="12" t="n">
        <x:f>IF(B7="HOLD","",'Inputs'!B21-'Inputs'!$D$11)</x:f>
        <x:v>30</x:v>
      </x:c>
      <x:c r="F7" s="14" t="n">
        <x:f>IF(B7="HOLD","",C7*'Inputs'!$D$13)</x:f>
        <x:v>120</x:v>
      </x:c>
      <x:c r="G7" s="14" t="n">
        <x:f>IF(B7="HOLD","",IF(C7=0,0,C7*E7*'Inputs'!$D$12+'Inputs'!E21+C7*'Inputs'!F21+'Inputs'!G21))</x:f>
        <x:v>36</x:v>
      </x:c>
      <x:c r="H7" s="14" t="n">
        <x:f>IF(B7="HOLD","",F7-G7)</x:f>
        <x:v>84</x:v>
      </x:c>
      <x:c r="I7" s="12" t="str">
        <x:f>IF(B7&lt;&gt;"Eligible",B7,IF(AND(C7&gt;0,H7&gt;0),"Consider transfer","Review cost"))</x:f>
        <x:v>Consider transfer</x:v>
      </x:c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28" customHeight="1">
      <x:c r="A9" s="3"/>
      <x:c r="B9" s="3"/>
      <x:c r="C9" s="3"/>
      <x:c r="D9" s="3"/>
      <x:c r="E9" s="3"/>
      <x:c r="F9" s="3"/>
      <x:c r="G9" s="3"/>
      <x:c r="H9" s="3"/>
      <x:c r="I9" s="3"/>
    </x:row>
    <x:row r="10" ht="32" customHeight="1">
      <x:c r="A10" s="11" t="str">
        <x:v>Proposed units are min(remaining stock, confirmed demand) after gates pass. Earlier rows consume stock first. This is not an optimizer or a reservation. Net difference is incremental scenario arithmetic, not realized savings. Excludes taxes, duties, emissions and disposal unless you enter applicable incremental amounts.</x:v>
      </x:c>
      <x:c r="B10" s="11"/>
      <x:c r="C10" s="11"/>
      <x:c r="D10" s="11"/>
      <x:c r="E10" s="11"/>
      <x:c r="F10" s="11"/>
      <x:c r="G10" s="11"/>
      <x:c r="H10" s="11"/>
      <x:c r="I10" s="11"/>
    </x:row>
    <x:row r="11" ht="32" customHeight="1">
      <x:c r="A11" s="11"/>
      <x:c r="B11" s="11"/>
      <x:c r="C11" s="11"/>
      <x:c r="D11" s="11"/>
      <x:c r="E11" s="11"/>
      <x:c r="F11" s="11"/>
      <x:c r="G11" s="11"/>
      <x:c r="H11" s="11"/>
      <x:c r="I11" s="11"/>
    </x:row>
    <x:row r="12" ht="32" customHeight="1">
      <x:c r="A12" s="11"/>
      <x:c r="B12" s="11"/>
      <x:c r="C12" s="11"/>
      <x:c r="D12" s="11"/>
      <x:c r="E12" s="11"/>
      <x:c r="F12" s="11"/>
      <x:c r="G12" s="11"/>
      <x:c r="H12" s="11"/>
      <x:c r="I12" s="11"/>
    </x:row>
    <x:row r="13" ht="28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28" customHeight="1">
      <x:c r="A14" s="3"/>
      <x:c r="B14" s="3"/>
      <x:c r="C14" s="3"/>
      <x:c r="D14" s="3"/>
      <x:c r="E14" s="3"/>
      <x:c r="F14" s="3"/>
      <x:c r="G14" s="3"/>
      <x:c r="H14" s="3"/>
      <x:c r="I14" s="3"/>
    </x:row>
    <x:row r="15" ht="28" customHeight="1">
      <x:c r="A15" s="3"/>
      <x:c r="B15" s="3"/>
      <x:c r="C15" s="3"/>
      <x:c r="D15" s="3"/>
      <x:c r="E15" s="3"/>
      <x:c r="F15" s="3"/>
      <x:c r="G15" s="3"/>
      <x:c r="H15" s="3"/>
      <x:c r="I15" s="3"/>
    </x:row>
    <x:row r="16" ht="28" customHeight="1">
      <x:c r="A16" s="3"/>
      <x:c r="B16" s="3"/>
      <x:c r="C16" s="3"/>
      <x:c r="D16" s="3"/>
      <x:c r="E16" s="3"/>
      <x:c r="F16" s="3"/>
      <x:c r="G16" s="3"/>
      <x:c r="H16" s="3"/>
      <x:c r="I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3"/>
      <x:c r="B18" s="3"/>
      <x:c r="C18" s="3"/>
      <x:c r="D18" s="3"/>
      <x:c r="E18" s="3"/>
      <x:c r="F18" s="3"/>
      <x:c r="G18" s="3"/>
      <x:c r="H18" s="3"/>
      <x:c r="I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  <x:c r="I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  <x:c r="I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  <x:c r="I45" s="3"/>
    </x:row>
  </x:sheetData>
  <x:mergeCells>
    <x:mergeCell ref="A1:I1"/>
    <x:mergeCell ref="A2:I2"/>
    <x:mergeCell ref="A10:I1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8" customHeight="1">
      <x:c r="A1" s="5" t="str">
        <x:v>Surplus redeployment · one stock pool / three events</x:v>
      </x:c>
      <x:c r="B1" s="5"/>
      <x:c r="C1" s="5"/>
      <x:c r="D1" s="5"/>
      <x:c r="E1" s="5"/>
      <x:c r="F1" s="5"/>
      <x:c r="G1" s="5"/>
      <x:c r="H1" s="5"/>
      <x:c r="I1" s="5"/>
    </x:row>
    <x:row r="2" ht="42" customHeight="1">
      <x:c r="A2" s="6" t="str">
        <x:v>FICTIONAL EXAMPLE · v2027-10-26 · source cutoff 2026-10-28 · no dispatch authorization</x:v>
      </x:c>
      <x:c r="B2" s="6"/>
      <x:c r="C2" s="6"/>
      <x:c r="D2" s="6"/>
      <x:c r="E2" s="6"/>
      <x:c r="F2" s="6"/>
      <x:c r="G2" s="6"/>
      <x:c r="H2" s="6"/>
      <x:c r="I2" s="6"/>
    </x:row>
    <x:row r="3" ht="28" customHeight="1">
      <x:c r="A3" s="3"/>
      <x:c r="B3" s="3"/>
      <x:c r="C3" s="3"/>
      <x:c r="D3" s="3"/>
      <x:c r="E3" s="3"/>
      <x:c r="F3" s="3"/>
      <x:c r="G3" s="3"/>
      <x:c r="H3" s="3"/>
      <x:c r="I3" s="3"/>
    </x:row>
    <x:row r="4" ht="50" customHeight="1">
      <x:c r="A4" s="10" t="str">
        <x:v>Event</x:v>
      </x:c>
      <x:c r="B4" s="10" t="str">
        <x:v>Decision owner</x:v>
      </x:c>
      <x:c r="C4" s="10" t="str">
        <x:v>Evidence reference</x:v>
      </x:c>
      <x:c r="D4" s="10" t="str">
        <x:v>Approved units</x:v>
      </x:c>
      <x:c r="E4" s="10" t="str">
        <x:v>Actual dispatch</x:v>
      </x:c>
      <x:c r="F4" s="10" t="str">
        <x:v>Actual received</x:v>
      </x:c>
      <x:c r="G4" s="10" t="str">
        <x:v>Exception / closure</x:v>
      </x:c>
      <x:c r="H4" s="3"/>
      <x:c r="I4" s="3"/>
    </x:row>
    <x:row r="5" ht="70" customHeight="1">
      <x:c r="A5" s="7" t="str">
        <x:v>Event A</x:v>
      </x:c>
      <x:c r="B5" s="7" t="str"/>
      <x:c r="C5" s="7" t="str"/>
      <x:c r="D5" s="7" t="str"/>
      <x:c r="E5" s="7" t="str"/>
      <x:c r="F5" s="7" t="str"/>
      <x:c r="G5" s="7" t="str"/>
      <x:c r="H5" s="3"/>
      <x:c r="I5" s="3"/>
    </x:row>
    <x:row r="6" ht="70" customHeight="1">
      <x:c r="A6" s="7" t="str">
        <x:v>Event B</x:v>
      </x:c>
      <x:c r="B6" s="7" t="str"/>
      <x:c r="C6" s="7" t="str"/>
      <x:c r="D6" s="7" t="str"/>
      <x:c r="E6" s="7" t="str"/>
      <x:c r="F6" s="7" t="str"/>
      <x:c r="G6" s="7" t="str"/>
      <x:c r="H6" s="3"/>
      <x:c r="I6" s="3"/>
    </x:row>
    <x:row r="7" ht="70" customHeight="1">
      <x:c r="A7" s="7" t="str">
        <x:v>Event C</x:v>
      </x:c>
      <x:c r="B7" s="7" t="str"/>
      <x:c r="C7" s="7" t="str"/>
      <x:c r="D7" s="7" t="str"/>
      <x:c r="E7" s="7" t="str"/>
      <x:c r="F7" s="7" t="str"/>
      <x:c r="G7" s="7" t="str"/>
      <x:c r="H7" s="3"/>
      <x:c r="I7" s="3"/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28" customHeight="1">
      <x:c r="A9" s="3"/>
      <x:c r="B9" s="3"/>
      <x:c r="C9" s="3"/>
      <x:c r="D9" s="3"/>
      <x:c r="E9" s="3"/>
      <x:c r="F9" s="3"/>
      <x:c r="G9" s="3"/>
      <x:c r="H9" s="3"/>
      <x:c r="I9" s="3"/>
    </x:row>
    <x:row r="10" ht="28" customHeight="1">
      <x:c r="A10" s="11" t="str">
        <x:v>Blank audit fields mean NOT APPROVED. Complete independently after validation; no formula output constitutes a signature.</x:v>
      </x:c>
      <x:c r="B10" s="11"/>
      <x:c r="C10" s="11"/>
      <x:c r="D10" s="11"/>
      <x:c r="E10" s="11"/>
      <x:c r="F10" s="11"/>
      <x:c r="G10" s="11"/>
      <x:c r="H10" s="11"/>
      <x:c r="I10" s="11"/>
    </x:row>
    <x:row r="11" ht="28" customHeight="1">
      <x:c r="A11" s="11"/>
      <x:c r="B11" s="11"/>
      <x:c r="C11" s="11"/>
      <x:c r="D11" s="11"/>
      <x:c r="E11" s="11"/>
      <x:c r="F11" s="11"/>
      <x:c r="G11" s="11"/>
      <x:c r="H11" s="11"/>
      <x:c r="I11" s="11"/>
    </x:row>
    <x:row r="12" ht="28" customHeight="1">
      <x:c r="A12" s="11"/>
      <x:c r="B12" s="11"/>
      <x:c r="C12" s="11"/>
      <x:c r="D12" s="11"/>
      <x:c r="E12" s="11"/>
      <x:c r="F12" s="11"/>
      <x:c r="G12" s="11"/>
      <x:c r="H12" s="11"/>
      <x:c r="I12" s="11"/>
    </x:row>
    <x:row r="13" ht="28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28" customHeight="1">
      <x:c r="A14" s="3"/>
      <x:c r="B14" s="3"/>
      <x:c r="C14" s="3"/>
      <x:c r="D14" s="3"/>
      <x:c r="E14" s="3"/>
      <x:c r="F14" s="3"/>
      <x:c r="G14" s="3"/>
      <x:c r="H14" s="3"/>
      <x:c r="I14" s="3"/>
    </x:row>
    <x:row r="15" ht="28" customHeight="1">
      <x:c r="A15" s="3"/>
      <x:c r="B15" s="3"/>
      <x:c r="C15" s="3"/>
      <x:c r="D15" s="3"/>
      <x:c r="E15" s="3"/>
      <x:c r="F15" s="3"/>
      <x:c r="G15" s="3"/>
      <x:c r="H15" s="3"/>
      <x:c r="I15" s="3"/>
    </x:row>
    <x:row r="16" ht="28" customHeight="1">
      <x:c r="A16" s="3"/>
      <x:c r="B16" s="3"/>
      <x:c r="C16" s="3"/>
      <x:c r="D16" s="3"/>
      <x:c r="E16" s="3"/>
      <x:c r="F16" s="3"/>
      <x:c r="G16" s="3"/>
      <x:c r="H16" s="3"/>
      <x:c r="I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3"/>
      <x:c r="B18" s="3"/>
      <x:c r="C18" s="3"/>
      <x:c r="D18" s="3"/>
      <x:c r="E18" s="3"/>
      <x:c r="F18" s="3"/>
      <x:c r="G18" s="3"/>
      <x:c r="H18" s="3"/>
      <x:c r="I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  <x:c r="I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  <x:c r="I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  <x:c r="I45" s="3"/>
    </x:row>
  </x:sheetData>
  <x:mergeCells>
    <x:mergeCell ref="A1:I1"/>
    <x:mergeCell ref="A2:I2"/>
    <x:mergeCell ref="A10:I12"/>
  </x:mergeCells>
  <x:pageMargins left="0.7" right="0.7" top="0.75" bottom="0.75" header="0.3" footer="0.3"/>
</x:worksheet>
</file>