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a7d17e0df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輸入資料" sheetId="1" r:id="R1e0add5e2d924576"/>
    <x:sheet xmlns:r="http://schemas.openxmlformats.org/officeDocument/2006/relationships" name="規則說明" sheetId="2" r:id="R1cbf2e7aab68415b"/>
    <x:sheet xmlns:r="http://schemas.openxmlformats.org/officeDocument/2006/relationships" name="調撥判斷" sheetId="3" r:id="Rc0915211296d44be"/>
    <x:sheet xmlns:r="http://schemas.openxmlformats.org/officeDocument/2006/relationships" name="稽核紀錄" sheetId="4" r:id="Ra5a4997bc3e646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0.00"/>
  </x:numFmts>
  <x:fonts count="4">
    <x:font>
      <x:sz val="11"/>
      <x:name val="Carlito"/>
    </x:font>
    <x:font>
      <x:sz val="11"/>
      <x:color rgb="FF1B3036"/>
      <x:name val="Noto Sans CJK KR"/>
    </x:font>
    <x:font>
      <x:b/>
      <x:sz val="18"/>
      <x:color rgb="FFFFFFFF"/>
      <x:name val="Noto Sans CJK KR"/>
    </x:font>
    <x:font>
      <x:b/>
      <x:sz val="11"/>
      <x:color rgb="FFFFFFFF"/>
      <x:name val="Noto Sans CJK KR"/>
    </x:font>
  </x:fonts>
  <x:fills count="8">
    <x:fill>
      <x:patternFill patternType="none"/>
    </x:fill>
    <x:fill>
      <x:patternFill patternType="gray125"/>
    </x:fill>
    <x:fill>
      <x:patternFill patternType="solid">
        <x:fgColor rgb="FF123A42"/>
      </x:patternFill>
    </x:fill>
    <x:fill>
      <x:patternFill patternType="solid">
        <x:fgColor rgb="FFE7F3FF"/>
      </x:patternFill>
    </x:fill>
    <x:fill>
      <x:patternFill patternType="solid">
        <x:fgColor rgb="FF1B6A72"/>
      </x:patternFill>
    </x:fill>
    <x:fill>
      <x:patternFill patternType="solid">
        <x:fgColor rgb="FFFFF1D6"/>
      </x:patternFill>
    </x:fill>
    <x:fill>
      <x:patternFill patternType="solid">
        <x:fgColor rgb="FFFFFFFF"/>
      </x:patternFill>
    </x:fill>
    <x:fill>
      <x:patternFill patternType="solid">
        <x:fgColor rgb="FFF1F6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  <x:xf numFmtId="201" fontId="1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c8efb1a6d4d2a" /><Relationship Type="http://schemas.openxmlformats.org/officeDocument/2006/relationships/theme" Target="/xl/theme/theme1.xml" Id="Rbe2722a489d244d1" /><Relationship Type="http://schemas.openxmlformats.org/officeDocument/2006/relationships/sharedStrings" Target="/xl/sharedStrings.xml" Id="R0acfc78724954baa" /><Relationship Type="http://schemas.openxmlformats.org/officeDocument/2006/relationships/worksheet" Target="/xl/worksheets/sheet1.xml" Id="R1e0add5e2d924576" /><Relationship Type="http://schemas.openxmlformats.org/officeDocument/2006/relationships/worksheet" Target="/xl/worksheets/sheet2.xml" Id="R1cbf2e7aab68415b" /><Relationship Type="http://schemas.openxmlformats.org/officeDocument/2006/relationships/worksheet" Target="/xl/worksheets/sheet3.xml" Id="Rc0915211296d44be" /><Relationship Type="http://schemas.openxmlformats.org/officeDocument/2006/relationships/worksheet" Target="/xl/worksheets/sheet4.xml" Id="Ra5a4997bc3e646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8" customHeight="1">
      <x:c r="A1" s="5" t="str">
        <x:v>剩餘禮品跨活動調撥｜單一批次、三場活動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6" t="str">
        <x:v>虛構範例｜版本2027-10-26｜來源查核截至2026-10-28｜不構成出貨核准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28" customHeight="1">
      <x:c r="A4" s="3" t="str">
        <x:v>品項及批號</x:v>
      </x:c>
      <x:c r="B4" s="7" t="str">
        <x:v>示範批次一</x:v>
      </x:c>
      <x:c r="C4" s="3" t="str">
        <x:v>幣別（全檔統一）</x:v>
      </x:c>
      <x:c r="D4" s="7" t="str">
        <x:v>TWD</x:v>
      </x:c>
      <x:c r="E4" s="3"/>
      <x:c r="F4" s="3"/>
      <x:c r="G4" s="3"/>
      <x:c r="H4" s="3"/>
      <x:c r="I4" s="3"/>
    </x:row>
    <x:row r="5" ht="28" customHeight="1">
      <x:c r="A5" s="3" t="str">
        <x:v>實際盤點數量</x:v>
      </x:c>
      <x:c r="B5" s="3"/>
      <x:c r="C5" s="3"/>
      <x:c r="D5" s="7" t="n">
        <x:v>100</x:v>
      </x:c>
      <x:c r="E5" s="7"/>
      <x:c r="F5" s="7"/>
      <x:c r="G5" s="3"/>
      <x:c r="H5" s="3"/>
      <x:c r="I5" s="3"/>
    </x:row>
    <x:row r="6" ht="28" customHeight="1">
      <x:c r="A6" s="3" t="str">
        <x:v>已保留或隔離數量</x:v>
      </x:c>
      <x:c r="B6" s="3"/>
      <x:c r="C6" s="3"/>
      <x:c r="D6" s="7" t="n">
        <x:v>0</x:v>
      </x:c>
      <x:c r="E6" s="7"/>
      <x:c r="F6" s="7"/>
      <x:c r="G6" s="3"/>
      <x:c r="H6" s="3"/>
      <x:c r="I6" s="3"/>
    </x:row>
    <x:row r="7" ht="28" customHeight="1">
      <x:c r="A7" s="3" t="str">
        <x:v>物況已由負責人確認</x:v>
      </x:c>
      <x:c r="B7" s="3"/>
      <x:c r="C7" s="3"/>
      <x:c r="D7" s="7" t="str">
        <x:v>是</x:v>
      </x:c>
      <x:c r="E7" s="7"/>
      <x:c r="F7" s="7"/>
      <x:c r="G7" s="3"/>
      <x:c r="H7" s="3"/>
      <x:c r="I7" s="3"/>
    </x:row>
    <x:row r="8" ht="28" customHeight="1">
      <x:c r="A8" s="3" t="str">
        <x:v>品牌權利及目的地用途已核准</x:v>
      </x:c>
      <x:c r="B8" s="3"/>
      <x:c r="C8" s="3"/>
      <x:c r="D8" s="7" t="str">
        <x:v>是</x:v>
      </x:c>
      <x:c r="E8" s="7"/>
      <x:c r="F8" s="7"/>
      <x:c r="G8" s="3"/>
      <x:c r="H8" s="3"/>
      <x:c r="I8" s="3"/>
    </x:row>
    <x:row r="9" ht="28" customHeight="1">
      <x:c r="A9" s="3" t="str">
        <x:v>授權最後有效日（含當日）</x:v>
      </x:c>
      <x:c r="B9" s="3"/>
      <x:c r="C9" s="3"/>
      <x:c r="D9" s="8" t="n">
        <x:v>46627</x:v>
      </x:c>
      <x:c r="E9" s="7"/>
      <x:c r="F9" s="7"/>
      <x:c r="G9" s="3"/>
      <x:c r="H9" s="3"/>
      <x:c r="I9" s="3"/>
    </x:row>
    <x:row r="10" ht="28" customHeight="1">
      <x:c r="A10" s="3" t="str">
        <x:v>安全使用最後有效日（含當日）</x:v>
      </x:c>
      <x:c r="B10" s="3"/>
      <x:c r="C10" s="3"/>
      <x:c r="D10" s="8" t="n">
        <x:v>46658</x:v>
      </x:c>
      <x:c r="E10" s="7"/>
      <x:c r="F10" s="7"/>
      <x:c r="G10" s="3"/>
      <x:c r="H10" s="3"/>
      <x:c r="I10" s="3"/>
    </x:row>
    <x:row r="11" ht="28" customHeight="1">
      <x:c r="A11" s="3" t="str">
        <x:v>成本計算基準日</x:v>
      </x:c>
      <x:c r="B11" s="3"/>
      <x:c r="C11" s="3"/>
      <x:c r="D11" s="8" t="n">
        <x:v>46596</x:v>
      </x:c>
      <x:c r="E11" s="7"/>
      <x:c r="F11" s="7"/>
      <x:c r="G11" s="3"/>
      <x:c r="H11" s="3"/>
      <x:c r="I11" s="3"/>
    </x:row>
    <x:row r="12" ht="28" customHeight="1">
      <x:c r="A12" s="3" t="str">
        <x:v>每件每日倉儲費</x:v>
      </x:c>
      <x:c r="B12" s="3"/>
      <x:c r="C12" s="3"/>
      <x:c r="D12" s="7" t="n">
        <x:v>0.6</x:v>
      </x:c>
      <x:c r="E12" s="7"/>
      <x:c r="F12" s="7"/>
      <x:c r="G12" s="3"/>
      <x:c r="H12" s="3"/>
      <x:c r="I12" s="3"/>
    </x:row>
    <x:row r="13" ht="28" customHeight="1">
      <x:c r="A13" s="3" t="str">
        <x:v>每件新購到岸成本</x:v>
      </x:c>
      <x:c r="B13" s="3"/>
      <x:c r="C13" s="3"/>
      <x:c r="D13" s="7" t="n">
        <x:v>360</x:v>
      </x:c>
      <x:c r="E13" s="7"/>
      <x:c r="F13" s="7"/>
      <x:c r="G13" s="3"/>
      <x:c r="H13" s="3"/>
      <x:c r="I13" s="3"/>
    </x:row>
    <x:row r="14" ht="28" customHeight="1">
      <x:c r="A14" s="3" t="str">
        <x:v>證據登錄編號</x:v>
      </x:c>
      <x:c r="B14" s="3"/>
      <x:c r="C14" s="3"/>
      <x:c r="D14" s="7" t="str">
        <x:v>僅供示範的證據</x:v>
      </x:c>
      <x:c r="E14" s="7"/>
      <x:c r="F14" s="7"/>
      <x:c r="G14" s="3"/>
      <x:c r="H14" s="3"/>
      <x:c r="I14" s="3"/>
    </x:row>
    <x:row r="15" ht="28" customHeight="1">
      <x:c r="A15" s="3" t="str">
        <x:v>庫存負責人</x:v>
      </x:c>
      <x:c r="B15" s="3"/>
      <x:c r="C15" s="3"/>
      <x:c r="D15" s="7" t="str">
        <x:v>虛構庫存負責人</x:v>
      </x:c>
      <x:c r="E15" s="7"/>
      <x:c r="F15" s="7"/>
      <x:c r="G15" s="3"/>
      <x:c r="H15" s="3"/>
      <x:c r="I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48" customHeight="1">
      <x:c r="A18" s="10" t="str">
        <x:v>活動及目的地</x:v>
      </x:c>
      <x:c r="B18" s="10" t="str">
        <x:v>使用日期</x:v>
      </x:c>
      <x:c r="C18" s="10" t="str">
        <x:v>已確認需求量</x:v>
      </x:c>
      <x:c r="D18" s="10" t="str">
        <x:v>需求已核准</x:v>
      </x:c>
      <x:c r="E18" s="10" t="str">
        <x:v>調撥運費</x:v>
      </x:c>
      <x:c r="F18" s="10" t="str">
        <x:v>每件整備費</x:v>
      </x:c>
      <x:c r="G18" s="10" t="str">
        <x:v>其他固定費</x:v>
      </x:c>
      <x:c r="H18" s="10" t="str">
        <x:v>目的地證據</x:v>
      </x:c>
      <x:c r="I18" s="3"/>
    </x:row>
    <x:row r="19" ht="28" customHeight="1">
      <x:c r="A19" s="7" t="str">
        <x:v>活動甲</x:v>
      </x:c>
      <x:c r="B19" s="8" t="n">
        <x:v>46606</x:v>
      </x:c>
      <x:c r="C19" s="7" t="n">
        <x:v>50</x:v>
      </x:c>
      <x:c r="D19" s="7" t="str">
        <x:v>是</x:v>
      </x:c>
      <x:c r="E19" s="7" t="n">
        <x:v>900</x:v>
      </x:c>
      <x:c r="F19" s="7" t="n">
        <x:v>0</x:v>
      </x:c>
      <x:c r="G19" s="7" t="n">
        <x:v>0</x:v>
      </x:c>
      <x:c r="H19" s="7" t="str">
        <x:v>DEMO-1</x:v>
      </x:c>
      <x:c r="I19" s="3"/>
    </x:row>
    <x:row r="20" ht="28" customHeight="1">
      <x:c r="A20" s="7" t="str">
        <x:v>活動乙</x:v>
      </x:c>
      <x:c r="B20" s="8" t="n">
        <x:v>46616</x:v>
      </x:c>
      <x:c r="C20" s="7" t="n">
        <x:v>40</x:v>
      </x:c>
      <x:c r="D20" s="7" t="str">
        <x:v>是</x:v>
      </x:c>
      <x:c r="E20" s="7" t="n">
        <x:v>900</x:v>
      </x:c>
      <x:c r="F20" s="7" t="n">
        <x:v>0</x:v>
      </x:c>
      <x:c r="G20" s="7" t="n">
        <x:v>0</x:v>
      </x:c>
      <x:c r="H20" s="7" t="str">
        <x:v>DEMO-2</x:v>
      </x:c>
      <x:c r="I20" s="3"/>
    </x:row>
    <x:row r="21" ht="28" customHeight="1">
      <x:c r="A21" s="7" t="str">
        <x:v>活動丙</x:v>
      </x:c>
      <x:c r="B21" s="8" t="n">
        <x:v>46626</x:v>
      </x:c>
      <x:c r="C21" s="7" t="n">
        <x:v>30</x:v>
      </x:c>
      <x:c r="D21" s="7" t="str">
        <x:v>是</x:v>
      </x:c>
      <x:c r="E21" s="7" t="n">
        <x:v>900</x:v>
      </x:c>
      <x:c r="F21" s="7" t="n">
        <x:v>0</x:v>
      </x:c>
      <x:c r="G21" s="7" t="n">
        <x:v>0</x:v>
      </x:c>
      <x:c r="H21" s="7" t="str">
        <x:v>DEMO-3</x:v>
      </x:c>
      <x:c r="I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30" customHeight="1">
      <x:c r="A23" s="11" t="str">
        <x:v>藍色欄位可編輯。活動按使用日期由早至晚排列。期限包含當日，是負責人核定的作業邊界，不是法律解釋。 出貨與簽收另行登錄。稽核紀錄是最終證據，不回饋計算；正式保留數量仍由共用庫存帳管理。</x:v>
      </x:c>
      <x:c r="B23" s="11"/>
      <x:c r="C23" s="11"/>
      <x:c r="D23" s="11"/>
      <x:c r="E23" s="11"/>
      <x:c r="F23" s="11"/>
      <x:c r="G23" s="11"/>
      <x:c r="H23" s="11"/>
      <x:c r="I23" s="3"/>
    </x:row>
    <x:row r="24" ht="30" customHeight="1">
      <x:c r="A24" s="11"/>
      <x:c r="B24" s="11"/>
      <x:c r="C24" s="11"/>
      <x:c r="D24" s="11"/>
      <x:c r="E24" s="11"/>
      <x:c r="F24" s="11"/>
      <x:c r="G24" s="11"/>
      <x:c r="H24" s="11"/>
      <x:c r="I24" s="3"/>
    </x:row>
    <x:row r="25" ht="30" customHeight="1">
      <x:c r="A25" s="11"/>
      <x:c r="B25" s="11"/>
      <x:c r="C25" s="11"/>
      <x:c r="D25" s="11"/>
      <x:c r="E25" s="11"/>
      <x:c r="F25" s="11"/>
      <x:c r="G25" s="11"/>
      <x:c r="H25" s="11"/>
      <x:c r="I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</x:row>
  </x:sheetData>
  <x:mergeCells>
    <x:mergeCell ref="A1:I1"/>
    <x:mergeCell ref="A2:I2"/>
    <x:mergeCell ref="A5:C5"/>
    <x:mergeCell ref="D5:F5"/>
    <x:mergeCell ref="A6:C6"/>
    <x:mergeCell ref="D6:F6"/>
    <x:mergeCell ref="A7:C7"/>
    <x:mergeCell ref="D7:F7"/>
    <x:mergeCell ref="A8:C8"/>
    <x:mergeCell ref="D8:F8"/>
    <x:mergeCell ref="A9:C9"/>
    <x:mergeCell ref="D9:F9"/>
    <x:mergeCell ref="A10:C10"/>
    <x:mergeCell ref="D10:F10"/>
    <x:mergeCell ref="A11:C11"/>
    <x:mergeCell ref="D11:F11"/>
    <x:mergeCell ref="A12:C12"/>
    <x:mergeCell ref="D12:F12"/>
    <x:mergeCell ref="A13:C13"/>
    <x:mergeCell ref="D13:F13"/>
    <x:mergeCell ref="A14:C14"/>
    <x:mergeCell ref="D14:F14"/>
    <x:mergeCell ref="A15:C15"/>
    <x:mergeCell ref="D15:F15"/>
    <x:mergeCell ref="A23:H25"/>
  </x:mergeCells>
  <x:dataValidations count="3">
    <x:dataValidation type="list" sqref="D7">
      <x:formula1>"是,否"</x:formula1>
    </x:dataValidation>
    <x:dataValidation type="list" sqref="D8">
      <x:formula1>"是,否"</x:formula1>
    </x:dataValidation>
    <x:dataValidation type="list" sqref="D19:D21">
      <x:formula1>"是,否"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8" customHeight="1">
      <x:c r="A1" s="5" t="str">
        <x:v>剩餘禮品跨活動調撥｜單一批次、三場活動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6" t="str">
        <x:v>虛構範例｜版本2027-10-26｜來源查核截至2026-10-28｜不構成出貨核准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42" customHeight="1">
      <x:c r="A4" s="6" t="str">
        <x:v>使用方法、限制與判斷依據</x:v>
      </x:c>
      <x:c r="B4" s="6"/>
      <x:c r="C4" s="6"/>
      <x:c r="D4" s="6"/>
      <x:c r="E4" s="6"/>
      <x:c r="F4" s="6"/>
      <x:c r="G4" s="6"/>
      <x:c r="H4" s="6"/>
      <x:c r="I4" s="6"/>
    </x:row>
    <x:row r="5" ht="58" customHeight="1">
      <x:c r="A5" s="12" t="str">
        <x:v>開始</x:v>
      </x:c>
      <x:c r="B5" s="12" t="str">
        <x:v>每個實體批次建立一份工作簿。同一批可用庫存不得同時複製到兩份執行中的檔案。</x:v>
      </x:c>
      <x:c r="C5" s="12"/>
      <x:c r="D5" s="12"/>
      <x:c r="E5" s="12"/>
      <x:c r="F5" s="12"/>
      <x:c r="G5" s="12"/>
      <x:c r="H5" s="12"/>
      <x:c r="I5" s="12"/>
    </x:row>
    <x:row r="6" ht="58" customHeight="1">
      <x:c r="A6" s="13" t="str">
        <x:v>輸入</x:v>
      </x:c>
      <x:c r="B6" s="13" t="str">
        <x:v>藍色欄位可編輯。活動按使用日期由早至晚排列。期限包含當日，是負責人核定的作業邊界，不是法律解釋。</x:v>
      </x:c>
      <x:c r="C6" s="13"/>
      <x:c r="D6" s="13"/>
      <x:c r="E6" s="13"/>
      <x:c r="F6" s="13"/>
      <x:c r="G6" s="13"/>
      <x:c r="H6" s="13"/>
      <x:c r="I6" s="13"/>
    </x:row>
    <x:row r="7" ht="58" customHeight="1">
      <x:c r="A7" s="12" t="str">
        <x:v>證據</x:v>
      </x:c>
      <x:c r="B7" s="12" t="str">
        <x:v>物況、品牌權利、目的地與需求都須以最新證據確認。必要欄位空白或無效時，保留待查狀態，不自動放行。</x:v>
      </x:c>
      <x:c r="C7" s="12"/>
      <x:c r="D7" s="12"/>
      <x:c r="E7" s="12"/>
      <x:c r="F7" s="12"/>
      <x:c r="G7" s="12"/>
      <x:c r="H7" s="12"/>
      <x:c r="I7" s="12"/>
    </x:row>
    <x:row r="8" ht="58" customHeight="1">
      <x:c r="A8" s="13" t="str">
        <x:v>數量</x:v>
      </x:c>
      <x:c r="B8" s="13" t="str">
        <x:v>通過條件後，以剩餘庫存與需求量較小者為建議數量。前列先占用計算額度；本表不是最佳化工具，也不建立正式保留單。</x:v>
      </x:c>
      <x:c r="C8" s="13"/>
      <x:c r="D8" s="13"/>
      <x:c r="E8" s="13"/>
      <x:c r="F8" s="13"/>
      <x:c r="G8" s="13"/>
      <x:c r="H8" s="13"/>
      <x:c r="I8" s="13"/>
    </x:row>
    <x:row r="9" ht="58" customHeight="1">
      <x:c r="A9" s="12" t="str">
        <x:v>成本</x:v>
      </x:c>
      <x:c r="B9" s="12" t="str">
        <x:v>避免新購額＝建議數量×新購單價。調撥情境成本＝數量×倉儲天數×每日單價＋運費＋數量×整備費＋其他固定費。</x:v>
      </x:c>
      <x:c r="C9" s="12"/>
      <x:c r="D9" s="12"/>
      <x:c r="E9" s="12"/>
      <x:c r="F9" s="12"/>
      <x:c r="G9" s="12"/>
      <x:c r="H9" s="12"/>
      <x:c r="I9" s="12"/>
    </x:row>
    <x:row r="10" ht="58" customHeight="1">
      <x:c r="A10" s="13" t="str">
        <x:v>解讀</x:v>
      </x:c>
      <x:c r="B10" s="13" t="str">
        <x:v>淨差額是增量情境試算，不是已實現節省。未輸入的稅費、關稅、排放或處置費不在模型內。</x:v>
      </x:c>
      <x:c r="C10" s="13"/>
      <x:c r="D10" s="13"/>
      <x:c r="E10" s="13"/>
      <x:c r="F10" s="13"/>
      <x:c r="G10" s="13"/>
      <x:c r="H10" s="13"/>
      <x:c r="I10" s="13"/>
    </x:row>
    <x:row r="11" ht="58" customHeight="1">
      <x:c r="A11" s="12" t="str">
        <x:v>核准</x:v>
      </x:c>
      <x:c r="B11" s="12" t="str">
        <x:v>需求為零時，建議數量及情境成本均為零，不為零件數計入固定運費。負責人仍可否決符合條件的調撥。</x:v>
      </x:c>
      <x:c r="C11" s="12"/>
      <x:c r="D11" s="12"/>
      <x:c r="E11" s="12"/>
      <x:c r="F11" s="12"/>
      <x:c r="G11" s="12"/>
      <x:c r="H11" s="12"/>
      <x:c r="I11" s="12"/>
    </x:row>
    <x:row r="12" ht="58" customHeight="1">
      <x:c r="A12" s="13" t="str">
        <x:v>失敗</x:v>
      </x:c>
      <x:c r="B12" s="13" t="str">
        <x:v>授權過期、安全使用期限過期或物況未通過，均禁止調撥。缺少證據時繼續保留，不因正數差額自動核准。</x:v>
      </x:c>
      <x:c r="C12" s="13"/>
      <x:c r="D12" s="13"/>
      <x:c r="E12" s="13"/>
      <x:c r="F12" s="13"/>
      <x:c r="G12" s="13"/>
      <x:c r="H12" s="13"/>
      <x:c r="I12" s="13"/>
    </x:row>
    <x:row r="13" ht="58" customHeight="1">
      <x:c r="A13" s="12" t="str">
        <x:v>紀錄</x:v>
      </x:c>
      <x:c r="B13" s="12" t="str">
        <x:v>出貨與簽收另行登錄。稽核紀錄是最終證據，不回饋計算；正式保留數量仍由共用庫存帳管理。</x:v>
      </x:c>
      <x:c r="C13" s="12"/>
      <x:c r="D13" s="12"/>
      <x:c r="E13" s="12"/>
      <x:c r="F13" s="12"/>
      <x:c r="G13" s="12"/>
      <x:c r="H13" s="12"/>
      <x:c r="I13" s="12"/>
    </x:row>
    <x:row r="14" ht="58" customHeight="1">
      <x:c r="A14" s="13" t="str">
        <x:v>版本</x:v>
      </x:c>
      <x:c r="B14" s="13" t="str">
        <x:v>版本2027-10-26是2027年度規劃版號，不表示在未來完成驗證。查核截止日2026-10-28；日期、數量、金額均為虛構。</x:v>
      </x:c>
      <x:c r="C14" s="13"/>
      <x:c r="D14" s="13"/>
      <x:c r="E14" s="13"/>
      <x:c r="F14" s="13"/>
      <x:c r="G14" s="13"/>
      <x:c r="H14" s="13"/>
      <x:c r="I14" s="13"/>
    </x:row>
    <x:row r="15" ht="58" customHeight="1">
      <x:c r="A15" s="12" t="str">
        <x:v>來源</x:v>
      </x:c>
      <x:c r="B15" s="12" t="str">
        <x:v>Giftpack企業商店：https://giftpack.ai/storefronts/enterprise/。功能依實際設定確認，不承諾自動串接。</x:v>
      </x:c>
      <x:c r="C15" s="12"/>
      <x:c r="D15" s="12"/>
      <x:c r="E15" s="12"/>
      <x:c r="F15" s="12"/>
      <x:c r="G15" s="12"/>
      <x:c r="H15" s="12"/>
      <x:c r="I15" s="12"/>
    </x:row>
    <x:row r="16" ht="58" customHeight="1">
      <x:c r="A16" s="13" t="str">
        <x:v>方法</x:v>
      </x:c>
      <x:c r="B16" s="13" t="str">
        <x:v>公式為本文原創作業模型。環境部源頭減量資料僅作背景：https://sup.moenv.gov.tw/wishingwell/</x:v>
      </x:c>
      <x:c r="C16" s="13"/>
      <x:c r="D16" s="13"/>
      <x:c r="E16" s="13"/>
      <x:c r="F16" s="13"/>
      <x:c r="G16" s="13"/>
      <x:c r="H16" s="13"/>
      <x:c r="I16" s="13"/>
    </x:row>
    <x:row r="17" ht="58" customHeight="1">
      <x:c r="A17" s="12" t="str">
        <x:v>測試甲</x:v>
      </x:c>
      <x:c r="B17" s="12" t="str">
        <x:v>將授權期限改為活動甲前一天：三場後續活動都禁止調撥。測試後還原原值。</x:v>
      </x:c>
      <x:c r="C17" s="12"/>
      <x:c r="D17" s="12"/>
      <x:c r="E17" s="12"/>
      <x:c r="F17" s="12"/>
      <x:c r="G17" s="12"/>
      <x:c r="H17" s="12"/>
      <x:c r="I17" s="12"/>
    </x:row>
    <x:row r="18" ht="58" customHeight="1">
      <x:c r="A18" s="13" t="str">
        <x:v>測試乙</x:v>
      </x:c>
      <x:c r="B18" s="13" t="str">
        <x:v>庫存100、需求50／40／30，結果50／40／10。第一場需求改零後，結果0／40／30，剩餘30。</x:v>
      </x:c>
      <x:c r="C18" s="13"/>
      <x:c r="D18" s="13"/>
      <x:c r="E18" s="13"/>
      <x:c r="F18" s="13"/>
      <x:c r="G18" s="13"/>
      <x:c r="H18" s="13"/>
      <x:c r="I18" s="13"/>
    </x:row>
    <x:row r="19" ht="58" customHeight="1">
      <x:c r="A19" s="12" t="str">
        <x:v>邊界</x:v>
      </x:c>
      <x:c r="B19" s="12" t="str">
        <x:v>期限當日通過僅因負責人指定包含當日；次日不通過。新購單價為零可計算，但通常不支持調撥。</x:v>
      </x:c>
      <x:c r="C19" s="12"/>
      <x:c r="D19" s="12"/>
      <x:c r="E19" s="12"/>
      <x:c r="F19" s="12"/>
      <x:c r="G19" s="12"/>
      <x:c r="H19" s="12"/>
      <x:c r="I19" s="12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</x:row>
  </x:sheetData>
  <x:mergeCells>
    <x:mergeCell ref="A1:I1"/>
    <x:mergeCell ref="A2:I2"/>
    <x:mergeCell ref="A4:I4"/>
    <x:mergeCell ref="B5:I5"/>
    <x:mergeCell ref="B6:I6"/>
    <x:mergeCell ref="B7:I7"/>
    <x:mergeCell ref="B8:I8"/>
    <x:mergeCell ref="B9:I9"/>
    <x:mergeCell ref="B10:I10"/>
    <x:mergeCell ref="B11:I11"/>
    <x:mergeCell ref="B12:I12"/>
    <x:mergeCell ref="B13:I13"/>
    <x:mergeCell ref="B14:I14"/>
    <x:mergeCell ref="B15:I15"/>
    <x:mergeCell ref="B16:I16"/>
    <x:mergeCell ref="B17:I17"/>
    <x:mergeCell ref="B18:I18"/>
    <x:mergeCell ref="B19:I1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8" customHeight="1">
      <x:c r="A1" s="5" t="str">
        <x:v>剩餘禮品跨活動調撥｜單一批次、三場活動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6" t="str">
        <x:v>虛構範例｜版本2027-10-26｜來源查核截至2026-10-28｜不構成出貨核准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54" customHeight="1">
      <x:c r="A4" s="10" t="str">
        <x:v>活動</x:v>
      </x:c>
      <x:c r="B4" s="10" t="str">
        <x:v>條件判斷</x:v>
      </x:c>
      <x:c r="C4" s="10" t="str">
        <x:v>建議數量</x:v>
      </x:c>
      <x:c r="D4" s="10" t="str">
        <x:v>剩餘數量</x:v>
      </x:c>
      <x:c r="E4" s="10" t="str">
        <x:v>倉儲天數</x:v>
      </x:c>
      <x:c r="F4" s="10" t="str">
        <x:v>可避免新購額</x:v>
      </x:c>
      <x:c r="G4" s="10" t="str">
        <x:v>調撥情境成本</x:v>
      </x:c>
      <x:c r="H4" s="10" t="str">
        <x:v>淨差額</x:v>
      </x:c>
      <x:c r="I4" s="10" t="str">
        <x:v>判斷</x:v>
      </x:c>
    </x:row>
    <x:row r="5" ht="55" customHeight="1">
      <x:c r="A5" s="12" t="str">
        <x:f>'輸入資料'!A19</x:f>
        <x:v>活動甲</x:v>
      </x:c>
      <x:c r="B5" s="12" t="str">
        <x:f>IF(IFERROR(AND('輸入資料'!$B$4&lt;&gt;"",'輸入資料'!$D$4&lt;&gt;"",COUNT('輸入資料'!$D$5:$D$6,'輸入資料'!$D$9:$D$13,'輸入資料'!B19:C19,'輸入資料'!E19:G19)=12,'輸入資料'!$D$5&gt;=0,'輸入資料'!$D$6&gt;=0,'輸入資料'!$D$6&lt;='輸入資料'!$D$5,MOD('輸入資料'!$D$5,1)=0,MOD('輸入資料'!$D$6,1)=0,'輸入資料'!C19&gt;=0,MOD('輸入資料'!C19,1)=0,MIN('輸入資料'!$D$12:$D$13,'輸入資料'!E19:G19)&gt;=0,'輸入資料'!$D$9&gt;0,'輸入資料'!$D$10&gt;0,'輸入資料'!$D$11&gt;0,'輸入資料'!B19&gt;='輸入資料'!$D$11,'輸入資料'!$D$14&lt;&gt;"",'輸入資料'!$D$15&lt;&gt;"",'輸入資料'!A19&lt;&gt;"",'輸入資料'!H19&lt;&gt;"",OR('輸入資料'!$D$7="是",'輸入資料'!$D$7="否"),OR('輸入資料'!$D$8="是",'輸入資料'!$D$8="否"),OR('輸入資料'!D19="是",'輸入資料'!D19="否")),FALSE),IF(AND('輸入資料'!$D$7="是",'輸入資料'!$D$8="是",'輸入資料'!D19="是",'輸入資料'!B19&lt;='輸入資料'!$D$9,'輸入資料'!B19&lt;='輸入資料'!$D$10),"條件符合","禁止調撥"),"待補證據")</x:f>
        <x:v>條件符合</x:v>
      </x:c>
      <x:c r="C5" s="12" t="n">
        <x:f>IF(B5="待補證據","",IF(B5="條件符合",MIN('輸入資料'!$D$5-'輸入資料'!$D$6,'輸入資料'!C19),0))</x:f>
        <x:v>50</x:v>
      </x:c>
      <x:c r="D5" s="12" t="n">
        <x:f>IF(B5="待補證據","",'輸入資料'!$D$5-'輸入資料'!$D$6-C5)</x:f>
        <x:v>50</x:v>
      </x:c>
      <x:c r="E5" s="12" t="n">
        <x:f>IF(B5="待補證據","",'輸入資料'!B19-'輸入資料'!$D$11)</x:f>
        <x:v>10</x:v>
      </x:c>
      <x:c r="F5" s="14" t="n">
        <x:f>IF(B5="待補證據","",C5*'輸入資料'!$D$13)</x:f>
        <x:v>18000</x:v>
      </x:c>
      <x:c r="G5" s="14" t="n">
        <x:f>IF(B5="待補證據","",IF(C5=0,0,C5*E5*'輸入資料'!$D$12+'輸入資料'!E19+C5*'輸入資料'!F19+'輸入資料'!G19))</x:f>
        <x:v>1200</x:v>
      </x:c>
      <x:c r="H5" s="14" t="n">
        <x:f>IF(B5="待補證據","",F5-G5)</x:f>
        <x:v>16800</x:v>
      </x:c>
      <x:c r="I5" s="12" t="str">
        <x:f>IF(B5&lt;&gt;"條件符合",B5,IF(AND(C5&gt;0,H5&gt;0),"可評估調撥","重審成本"))</x:f>
        <x:v>可評估調撥</x:v>
      </x:c>
    </x:row>
    <x:row r="6" ht="55" customHeight="1">
      <x:c r="A6" s="13" t="str">
        <x:f>'輸入資料'!A20</x:f>
        <x:v>活動乙</x:v>
      </x:c>
      <x:c r="B6" s="13" t="str">
        <x:f>IF(IFERROR(AND('輸入資料'!$B$4&lt;&gt;"",'輸入資料'!$D$4&lt;&gt;"",COUNT('輸入資料'!$D$5:$D$6,'輸入資料'!$D$9:$D$13,'輸入資料'!B20:C20,'輸入資料'!E20:G20)=12,'輸入資料'!$D$5&gt;=0,'輸入資料'!$D$6&gt;=0,'輸入資料'!$D$6&lt;='輸入資料'!$D$5,MOD('輸入資料'!$D$5,1)=0,MOD('輸入資料'!$D$6,1)=0,'輸入資料'!C20&gt;=0,MOD('輸入資料'!C20,1)=0,MIN('輸入資料'!$D$12:$D$13,'輸入資料'!E20:G20)&gt;=0,'輸入資料'!$D$9&gt;0,'輸入資料'!$D$10&gt;0,'輸入資料'!$D$11&gt;0,'輸入資料'!B20&gt;='輸入資料'!$D$11,'輸入資料'!$D$14&lt;&gt;"",'輸入資料'!$D$15&lt;&gt;"",'輸入資料'!A20&lt;&gt;"",'輸入資料'!H20&lt;&gt;"",OR('輸入資料'!$D$7="是",'輸入資料'!$D$7="否"),OR('輸入資料'!$D$8="是",'輸入資料'!$D$8="否"),OR('輸入資料'!D20="是",'輸入資料'!D20="否"),'輸入資料'!B20&gt;='輸入資料'!B19,B5&lt;&gt;"待補證據"),FALSE),IF(AND('輸入資料'!$D$7="是",'輸入資料'!$D$8="是",'輸入資料'!D20="是",'輸入資料'!B20&lt;='輸入資料'!$D$9,'輸入資料'!B20&lt;='輸入資料'!$D$10),"條件符合","禁止調撥"),"待補證據")</x:f>
        <x:v>條件符合</x:v>
      </x:c>
      <x:c r="C6" s="13" t="n">
        <x:f>IF(B6="待補證據","",IF(B6="條件符合",MIN(D5,'輸入資料'!C20),0))</x:f>
        <x:v>40</x:v>
      </x:c>
      <x:c r="D6" s="13" t="n">
        <x:f>IF(B6="待補證據","",D5-C6)</x:f>
        <x:v>10</x:v>
      </x:c>
      <x:c r="E6" s="13" t="n">
        <x:f>IF(B6="待補證據","",'輸入資料'!B20-'輸入資料'!$D$11)</x:f>
        <x:v>20</x:v>
      </x:c>
      <x:c r="F6" s="15" t="n">
        <x:f>IF(B6="待補證據","",C6*'輸入資料'!$D$13)</x:f>
        <x:v>14400</x:v>
      </x:c>
      <x:c r="G6" s="15" t="n">
        <x:f>IF(B6="待補證據","",IF(C6=0,0,C6*E6*'輸入資料'!$D$12+'輸入資料'!E20+C6*'輸入資料'!F20+'輸入資料'!G20))</x:f>
        <x:v>1380</x:v>
      </x:c>
      <x:c r="H6" s="15" t="n">
        <x:f>IF(B6="待補證據","",F6-G6)</x:f>
        <x:v>13020</x:v>
      </x:c>
      <x:c r="I6" s="13" t="str">
        <x:f>IF(B6&lt;&gt;"條件符合",B6,IF(AND(C6&gt;0,H6&gt;0),"可評估調撥","重審成本"))</x:f>
        <x:v>可評估調撥</x:v>
      </x:c>
    </x:row>
    <x:row r="7" ht="55" customHeight="1">
      <x:c r="A7" s="12" t="str">
        <x:f>'輸入資料'!A21</x:f>
        <x:v>活動丙</x:v>
      </x:c>
      <x:c r="B7" s="12" t="str">
        <x:f>IF(IFERROR(AND('輸入資料'!$B$4&lt;&gt;"",'輸入資料'!$D$4&lt;&gt;"",COUNT('輸入資料'!$D$5:$D$6,'輸入資料'!$D$9:$D$13,'輸入資料'!B21:C21,'輸入資料'!E21:G21)=12,'輸入資料'!$D$5&gt;=0,'輸入資料'!$D$6&gt;=0,'輸入資料'!$D$6&lt;='輸入資料'!$D$5,MOD('輸入資料'!$D$5,1)=0,MOD('輸入資料'!$D$6,1)=0,'輸入資料'!C21&gt;=0,MOD('輸入資料'!C21,1)=0,MIN('輸入資料'!$D$12:$D$13,'輸入資料'!E21:G21)&gt;=0,'輸入資料'!$D$9&gt;0,'輸入資料'!$D$10&gt;0,'輸入資料'!$D$11&gt;0,'輸入資料'!B21&gt;='輸入資料'!$D$11,'輸入資料'!$D$14&lt;&gt;"",'輸入資料'!$D$15&lt;&gt;"",'輸入資料'!A21&lt;&gt;"",'輸入資料'!H21&lt;&gt;"",OR('輸入資料'!$D$7="是",'輸入資料'!$D$7="否"),OR('輸入資料'!$D$8="是",'輸入資料'!$D$8="否"),OR('輸入資料'!D21="是",'輸入資料'!D21="否"),'輸入資料'!B21&gt;='輸入資料'!B20,B6&lt;&gt;"待補證據"),FALSE),IF(AND('輸入資料'!$D$7="是",'輸入資料'!$D$8="是",'輸入資料'!D21="是",'輸入資料'!B21&lt;='輸入資料'!$D$9,'輸入資料'!B21&lt;='輸入資料'!$D$10),"條件符合","禁止調撥"),"待補證據")</x:f>
        <x:v>條件符合</x:v>
      </x:c>
      <x:c r="C7" s="12" t="n">
        <x:f>IF(B7="待補證據","",IF(B7="條件符合",MIN(D6,'輸入資料'!C21),0))</x:f>
        <x:v>10</x:v>
      </x:c>
      <x:c r="D7" s="12" t="n">
        <x:f>IF(B7="待補證據","",D6-C7)</x:f>
        <x:v>0</x:v>
      </x:c>
      <x:c r="E7" s="12" t="n">
        <x:f>IF(B7="待補證據","",'輸入資料'!B21-'輸入資料'!$D$11)</x:f>
        <x:v>30</x:v>
      </x:c>
      <x:c r="F7" s="14" t="n">
        <x:f>IF(B7="待補證據","",C7*'輸入資料'!$D$13)</x:f>
        <x:v>3600</x:v>
      </x:c>
      <x:c r="G7" s="14" t="n">
        <x:f>IF(B7="待補證據","",IF(C7=0,0,C7*E7*'輸入資料'!$D$12+'輸入資料'!E21+C7*'輸入資料'!F21+'輸入資料'!G21))</x:f>
        <x:v>1080</x:v>
      </x:c>
      <x:c r="H7" s="14" t="n">
        <x:f>IF(B7="待補證據","",F7-G7)</x:f>
        <x:v>2520</x:v>
      </x:c>
      <x:c r="I7" s="12" t="str">
        <x:f>IF(B7&lt;&gt;"條件符合",B7,IF(AND(C7&gt;0,H7&gt;0),"可評估調撥","重審成本"))</x:f>
        <x:v>可評估調撥</x:v>
      </x:c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8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32" customHeight="1">
      <x:c r="A10" s="11" t="str">
        <x:v>通過條件後，以剩餘庫存與需求量較小者為建議數量。前列先占用計算額度；本表不是最佳化工具，也不建立正式保留單。 淨差額是增量情境試算，不是已實現節省。未輸入的稅費、關稅、排放或處置費不在模型內。</x:v>
      </x:c>
      <x:c r="B10" s="11"/>
      <x:c r="C10" s="11"/>
      <x:c r="D10" s="11"/>
      <x:c r="E10" s="11"/>
      <x:c r="F10" s="11"/>
      <x:c r="G10" s="11"/>
      <x:c r="H10" s="11"/>
      <x:c r="I10" s="11"/>
    </x:row>
    <x:row r="11" ht="32" customHeight="1">
      <x:c r="A11" s="11"/>
      <x:c r="B11" s="11"/>
      <x:c r="C11" s="11"/>
      <x:c r="D11" s="11"/>
      <x:c r="E11" s="11"/>
      <x:c r="F11" s="11"/>
      <x:c r="G11" s="11"/>
      <x:c r="H11" s="11"/>
      <x:c r="I11" s="11"/>
    </x:row>
    <x:row r="12" ht="32" customHeight="1">
      <x:c r="A12" s="11"/>
      <x:c r="B12" s="11"/>
      <x:c r="C12" s="11"/>
      <x:c r="D12" s="11"/>
      <x:c r="E12" s="11"/>
      <x:c r="F12" s="11"/>
      <x:c r="G12" s="11"/>
      <x:c r="H12" s="11"/>
      <x:c r="I12" s="11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</x:row>
  </x:sheetData>
  <x:mergeCells>
    <x:mergeCell ref="A1:I1"/>
    <x:mergeCell ref="A2:I2"/>
    <x:mergeCell ref="A10:I1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8" customHeight="1">
      <x:c r="A1" s="5" t="str">
        <x:v>剩餘禮品跨活動調撥｜單一批次、三場活動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6" t="str">
        <x:v>虛構範例｜版本2027-10-26｜來源查核截至2026-10-28｜不構成出貨核准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50" customHeight="1">
      <x:c r="A4" s="10" t="str">
        <x:v>活動</x:v>
      </x:c>
      <x:c r="B4" s="10" t="str">
        <x:v>核准負責人</x:v>
      </x:c>
      <x:c r="C4" s="10" t="str">
        <x:v>證據編號</x:v>
      </x:c>
      <x:c r="D4" s="10" t="str">
        <x:v>核准數量</x:v>
      </x:c>
      <x:c r="E4" s="10" t="str">
        <x:v>實際出貨</x:v>
      </x:c>
      <x:c r="F4" s="10" t="str">
        <x:v>實際簽收</x:v>
      </x:c>
      <x:c r="G4" s="10" t="str">
        <x:v>異常與結案</x:v>
      </x:c>
      <x:c r="H4" s="3"/>
      <x:c r="I4" s="3"/>
    </x:row>
    <x:row r="5" ht="70" customHeight="1">
      <x:c r="A5" s="7" t="str">
        <x:v>活動甲</x:v>
      </x:c>
      <x:c r="B5" s="7" t="str"/>
      <x:c r="C5" s="7" t="str"/>
      <x:c r="D5" s="7" t="str"/>
      <x:c r="E5" s="7" t="str"/>
      <x:c r="F5" s="7" t="str"/>
      <x:c r="G5" s="7" t="str"/>
      <x:c r="H5" s="3"/>
      <x:c r="I5" s="3"/>
    </x:row>
    <x:row r="6" ht="70" customHeight="1">
      <x:c r="A6" s="7" t="str">
        <x:v>活動乙</x:v>
      </x:c>
      <x:c r="B6" s="7" t="str"/>
      <x:c r="C6" s="7" t="str"/>
      <x:c r="D6" s="7" t="str"/>
      <x:c r="E6" s="7" t="str"/>
      <x:c r="F6" s="7" t="str"/>
      <x:c r="G6" s="7" t="str"/>
      <x:c r="H6" s="3"/>
      <x:c r="I6" s="3"/>
    </x:row>
    <x:row r="7" ht="70" customHeight="1">
      <x:c r="A7" s="7" t="str">
        <x:v>活動丙</x:v>
      </x:c>
      <x:c r="B7" s="7" t="str"/>
      <x:c r="C7" s="7" t="str"/>
      <x:c r="D7" s="7" t="str"/>
      <x:c r="E7" s="7" t="str"/>
      <x:c r="F7" s="7" t="str"/>
      <x:c r="G7" s="7" t="str"/>
      <x:c r="H7" s="3"/>
      <x:c r="I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8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28" customHeight="1">
      <x:c r="A10" s="11" t="str">
        <x:v>稽核欄位空白代表尚未核准。完成驗證後獨立簽核；任何公式結果都不是簽名。</x:v>
      </x:c>
      <x:c r="B10" s="11"/>
      <x:c r="C10" s="11"/>
      <x:c r="D10" s="11"/>
      <x:c r="E10" s="11"/>
      <x:c r="F10" s="11"/>
      <x:c r="G10" s="11"/>
      <x:c r="H10" s="11"/>
      <x:c r="I10" s="11"/>
    </x:row>
    <x:row r="11" ht="28" customHeight="1">
      <x:c r="A11" s="11"/>
      <x:c r="B11" s="11"/>
      <x:c r="C11" s="11"/>
      <x:c r="D11" s="11"/>
      <x:c r="E11" s="11"/>
      <x:c r="F11" s="11"/>
      <x:c r="G11" s="11"/>
      <x:c r="H11" s="11"/>
      <x:c r="I11" s="11"/>
    </x:row>
    <x:row r="12" ht="28" customHeight="1">
      <x:c r="A12" s="11"/>
      <x:c r="B12" s="11"/>
      <x:c r="C12" s="11"/>
      <x:c r="D12" s="11"/>
      <x:c r="E12" s="11"/>
      <x:c r="F12" s="11"/>
      <x:c r="G12" s="11"/>
      <x:c r="H12" s="11"/>
      <x:c r="I12" s="11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</x:row>
  </x:sheetData>
  <x:mergeCells>
    <x:mergeCell ref="A1:I1"/>
    <x:mergeCell ref="A2:I2"/>
    <x:mergeCell ref="A10:I12"/>
  </x:mergeCells>
  <x:pageMargins left="0.7" right="0.7" top="0.75" bottom="0.75" header="0.3" footer="0.3"/>
</x:worksheet>
</file>