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9ce70bfb1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안내" sheetId="1" r:id="R56c82922e77e436b"/>
    <x:sheet xmlns:r="http://schemas.openxmlformats.org/officeDocument/2006/relationships" name="입력" sheetId="2" r:id="R6d5fb748e0de431d"/>
    <x:sheet xmlns:r="http://schemas.openxmlformats.org/officeDocument/2006/relationships" name="계수" sheetId="3" r:id="R11902730bbed48e4"/>
    <x:sheet xmlns:r="http://schemas.openxmlformats.org/officeDocument/2006/relationships" name="시나리오" sheetId="4" r:id="R5e1c07827b4a41f2"/>
    <x:sheet xmlns:r="http://schemas.openxmlformats.org/officeDocument/2006/relationships" name="결과" sheetId="5" r:id="R6fcb4e0f1faa4300"/>
    <x:sheet xmlns:r="http://schemas.openxmlformats.org/officeDocument/2006/relationships" name="출처버전" sheetId="6" r:id="Rc1d8312a7edd4a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"/>
  </x:numFmts>
  <x:fonts count="10">
    <x:font>
      <x:sz val="11"/>
      <x:name val="Carlito"/>
    </x:font>
    <x:font>
      <x:b/>
      <x:sz val="16"/>
      <x:color rgb="FF143D36"/>
      <x:name val="Arial"/>
    </x:font>
    <x:font>
      <x:i/>
      <x:sz val="10"/>
      <x:color rgb="FF4B5563"/>
      <x:name val="Arial"/>
    </x:font>
    <x:font>
      <x:b/>
      <x:sz val="11"/>
      <x:color rgb="FF9B1C1C"/>
      <x:name val="Arial"/>
    </x:font>
    <x:font>
      <x:b/>
      <x:sz val="11"/>
      <x:color rgb="FFFFFFFF"/>
      <x:name val="Arial"/>
    </x:font>
    <x:font>
      <x:b/>
      <x:sz val="11"/>
      <x:color rgb="FF143D36"/>
      <x:name val="Arial"/>
    </x:font>
    <x:font>
      <x:b/>
      <x:sz val="14"/>
      <x:color rgb="FF143D36"/>
      <x:name val="Arial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10"/>
      <x:color rgb="FF1F29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E8E6"/>
      </x:patternFill>
    </x:fill>
    <x:fill>
      <x:patternFill patternType="solid">
        <x:fgColor rgb="FF143D36"/>
      </x:patternFill>
    </x:fill>
    <x:fill>
      <x:patternFill patternType="solid">
        <x:fgColor rgb="FFEAF4F0"/>
      </x:patternFill>
    </x:fill>
    <x:fill>
      <x:patternFill patternType="solid">
        <x:fgColor rgb="FFFFF2CC"/>
      </x:patternFill>
    </x:fill>
  </x:fills>
  <x:borders count="9">
    <x:border/>
    <x:border>
      <x:left style="thin">
        <x:color rgb="FFA7BDB6"/>
      </x:left>
      <x:top style="thin">
        <x:color rgb="FFA7BDB6"/>
      </x:top>
    </x:border>
    <x:border>
      <x:right style="thin">
        <x:color rgb="FFA7BDB6"/>
      </x:right>
      <x:top style="thin">
        <x:color rgb="FFA7BDB6"/>
      </x:top>
    </x:border>
    <x:border>
      <x:left style="thin">
        <x:color rgb="FFA7BDB6"/>
      </x:left>
    </x:border>
    <x:border>
      <x:right style="thin">
        <x:color rgb="FFA7BDB6"/>
      </x:right>
    </x:border>
    <x:border>
      <x:left style="thin">
        <x:color rgb="FFA7BDB6"/>
      </x:left>
      <x:bottom style="thin">
        <x:color rgb="FFA7BDB6"/>
      </x:bottom>
    </x:border>
    <x:border>
      <x:right style="thin">
        <x:color rgb="FFA7BDB6"/>
      </x:right>
      <x:bottom style="thin">
        <x:color rgb="FFA7BDB6"/>
      </x:bottom>
    </x:border>
    <x:border>
      <x:top style="thin">
        <x:color rgb="FFA7BDB6"/>
      </x:top>
    </x:border>
    <x:border>
      <x:bottom style="thin">
        <x:color rgb="FFA7BDB6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0" borderId="0" xfId="0" applyNumberFormat="1" applyFont="1" applyFill="1" applyBorder="1"/>
    <x:xf numFmtId="0" fontId="4" fillId="3" borderId="7" xfId="0" applyNumberFormat="1" applyFont="1" applyFill="1" applyBorder="1"/>
    <x:xf numFmtId="0" fontId="0" fillId="0" borderId="0" xfId="0" applyNumberFormat="1" applyFont="1" applyFill="1" applyBorder="1"/>
    <x:xf numFmtId="0" fontId="5" fillId="4" borderId="3" xfId="0" applyNumberFormat="1" applyFont="1" applyFill="1" applyBorder="1"/>
    <x:xf numFmtId="0" fontId="5" fillId="4" borderId="5" xfId="0" applyNumberFormat="1" applyFont="1" applyFill="1" applyBorder="1"/>
    <x:xf numFmtId="200" fontId="0" fillId="0" borderId="8" xfId="0" applyNumberFormat="1" applyFont="1" applyFill="1" applyBorder="1"/>
    <x:xf numFmtId="0" fontId="0" fillId="0" borderId="8" xfId="0" applyNumberFormat="1" applyFont="1" applyFill="1" applyBorder="1"/>
    <x:xf numFmtId="202" fontId="0" fillId="5" borderId="0" xfId="0" applyNumberFormat="1" applyFont="1" applyFill="1" applyBorder="1"/>
    <x:xf numFmtId="202" fontId="0" fillId="5" borderId="8" xfId="0" applyNumberFormat="1" applyFont="1" applyFill="1" applyBorder="1"/>
    <x:xf numFmtId="0" fontId="0" fillId="0" borderId="8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7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0" fillId="5" borderId="8" xfId="0" applyNumberFormat="1" applyFont="1" applyFill="1" applyBorder="1"/>
    <x:xf numFmtId="201" fontId="0" fillId="5" borderId="8" xfId="0" applyNumberFormat="1" applyFont="1" applyFill="1" applyBorder="1"/>
    <x:xf numFmtId="200" fontId="0" fillId="0" borderId="4" xfId="0" applyNumberFormat="1" applyFont="1" applyFill="1" applyBorder="1"/>
    <x:xf numFmtId="200" fontId="0" fillId="0" borderId="6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9" fillId="0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2" xfId="0" applyNumberFormat="1" applyFont="1" applyFill="1" applyBorder="1"/>
    <x:xf numFmtId="0" fontId="8" fillId="0" borderId="3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wrapText="1"/>
    </x:xf>
    <x:xf numFmtId="0" fontId="8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7" fillId="3" borderId="7" xfId="0" applyNumberFormat="1" applyFont="1" applyFill="1" applyBorder="1"/>
    <x:xf numFmtId="0" fontId="8" fillId="0" borderId="3" xfId="0" applyNumberFormat="1" applyFont="1" applyFill="1" applyBorder="1"/>
    <x:xf numFmtId="200" fontId="8" fillId="5" borderId="0" xfId="0" applyNumberFormat="1" applyFont="1" applyFill="1" applyBorder="1"/>
    <x:xf numFmtId="201" fontId="8" fillId="5" borderId="0" xfId="0" applyNumberFormat="1" applyFont="1" applyFill="1" applyBorder="1"/>
    <x:xf numFmtId="0" fontId="8" fillId="0" borderId="4" xfId="0" applyNumberFormat="1" applyFont="1" applyFill="1" applyBorder="1"/>
    <x:xf numFmtId="0" fontId="7" fillId="4" borderId="3" xfId="0" applyNumberFormat="1" applyFont="1" applyFill="1" applyBorder="1"/>
    <x:xf numFmtId="200" fontId="8" fillId="0" borderId="0" xfId="0" applyNumberFormat="1" applyFont="1" applyFill="1" applyBorder="1"/>
    <x:xf numFmtId="0" fontId="7" fillId="4" borderId="5" xfId="0" applyNumberFormat="1" applyFont="1" applyFill="1" applyBorder="1"/>
    <x:xf numFmtId="200" fontId="8" fillId="0" borderId="8" xfId="0" applyNumberFormat="1" applyFont="1" applyFill="1" applyBorder="1"/>
    <x:xf numFmtId="0" fontId="8" fillId="0" borderId="8" xfId="0" applyNumberFormat="1" applyFont="1" applyFill="1" applyBorder="1"/>
    <x:xf numFmtId="0" fontId="8" fillId="0" borderId="6" xfId="0" applyNumberFormat="1" applyFont="1" applyFill="1" applyBorder="1"/>
    <x:xf numFmtId="202" fontId="8" fillId="5" borderId="0" xfId="0" applyNumberFormat="1" applyFont="1" applyFill="1" applyBorder="1"/>
    <x:xf numFmtId="0" fontId="8" fillId="0" borderId="5" xfId="0" applyNumberFormat="1" applyFont="1" applyFill="1" applyBorder="1"/>
    <x:xf numFmtId="202" fontId="8" fillId="5" borderId="8" xfId="0" applyNumberFormat="1" applyFont="1" applyFill="1" applyBorder="1"/>
    <x:xf numFmtId="0" fontId="8" fillId="0" borderId="8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2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8" xfId="0" applyNumberFormat="1" applyFont="1" applyFill="1" applyBorder="1"/>
    <x:xf numFmtId="201" fontId="8" fillId="5" borderId="8" xfId="0" applyNumberFormat="1" applyFont="1" applyFill="1" applyBorder="1"/>
    <x:xf numFmtId="200" fontId="8" fillId="0" borderId="4" xfId="0" applyNumberFormat="1" applyFont="1" applyFill="1" applyBorder="1"/>
    <x:xf numFmtId="200" fontId="8" fillId="0" borderId="6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3e5e91d7f4009" /><Relationship Type="http://schemas.openxmlformats.org/officeDocument/2006/relationships/theme" Target="/xl/theme/theme1.xml" Id="Rbdb959afb2914f62" /><Relationship Type="http://schemas.openxmlformats.org/officeDocument/2006/relationships/sharedStrings" Target="/xl/sharedStrings.xml" Id="R4e753ac16ddc4f8b" /><Relationship Type="http://schemas.openxmlformats.org/officeDocument/2006/relationships/worksheet" Target="/xl/worksheets/sheet1.xml" Id="R56c82922e77e436b" /><Relationship Type="http://schemas.openxmlformats.org/officeDocument/2006/relationships/worksheet" Target="/xl/worksheets/sheet2.xml" Id="R6d5fb748e0de431d" /><Relationship Type="http://schemas.openxmlformats.org/officeDocument/2006/relationships/worksheet" Target="/xl/worksheets/sheet3.xml" Id="R11902730bbed48e4" /><Relationship Type="http://schemas.openxmlformats.org/officeDocument/2006/relationships/worksheet" Target="/xl/worksheets/sheet4.xml" Id="R5e1c07827b4a41f2" /><Relationship Type="http://schemas.openxmlformats.org/officeDocument/2006/relationships/worksheet" Target="/xl/worksheets/sheet5.xml" Id="R6fcb4e0f1faa4300" /><Relationship Type="http://schemas.openxmlformats.org/officeDocument/2006/relationships/worksheet" Target="/xl/worksheets/sheet6.xml" Id="Rc1d8312a7edd4a6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1582c9b02c0433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기준 추정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낮은 추정</c:v>
          </c:tx>
          <c:cat>
            <c:strRef>
              <c:f>'결과'!$A$5:$A$7</c:f>
              <c:strCache>
                <c:ptCount val="0"/>
              </c:strCache>
            </c:strRef>
          </c:cat>
          <c:val>
            <c:numRef>
              <c:f>'결과'!$B$5:$B$7</c:f>
              <c:numCache>
                <c:formatCode>0.00</c:formatCode>
                <c:ptCount val="0"/>
              </c:numCache>
            </c:numRef>
          </c:val>
        </c:ser>
        <c:ser>
          <c:idx val="1"/>
          <c:order val="1"/>
          <c:tx>
            <c:v>기준 추정</c:v>
          </c:tx>
          <c:cat>
            <c:strRef>
              <c:f>'결과'!$A$5:$A$7</c:f>
              <c:strCache>
                <c:ptCount val="0"/>
              </c:strCache>
            </c:strRef>
          </c:cat>
          <c:val>
            <c:numRef>
              <c:f>'결과'!$C$5:$C$7</c:f>
              <c:numCache>
                <c:formatCode>0.00</c:formatCode>
                <c:ptCount val="0"/>
              </c:numCache>
            </c:numRef>
          </c:val>
        </c:ser>
        <c:ser>
          <c:idx val="2"/>
          <c:order val="2"/>
          <c:tx>
            <c:v>높은 추정</c:v>
          </c:tx>
          <c:cat>
            <c:strRef>
              <c:f>'결과'!$A$5:$A$7</c:f>
              <c:strCache>
                <c:ptCount val="0"/>
              </c:strCache>
            </c:strRef>
          </c:cat>
          <c:val>
            <c:numRef>
              <c:f>'결과'!$D$5:$D$7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1582c9b02c0433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c1518d913bc042eb" /></Relationships>
</file>

<file path=xl/worksheets/sheet1.xml><?xml version="1.0" encoding="utf-8"?>
<x:worksheet xmlns:x="http://schemas.openxmlformats.org/spreadsheetml/2006/main">
  <x:sheetPr>
    <x:tabColor rgb="FF143D36"/>
  </x:sheetPr>
  <x:sheetViews>
    <x:sheetView showGridLines="0" workbookViewId="0"/>
  </x:sheetViews>
  <x:sheetFormatPr defaultRowHeight="15"/>
  <x:cols>
    <x:col min="1" max="1" width="10" hidden="0" customWidth="1"/>
    <x:col min="2" max="2" width="68" hidden="0" customWidth="1"/>
  </x:cols>
  <x:sheetData>
    <x:row r="2">
      <x:c r="A2" s="44" t="str">
        <x:v>기업 선물 운송 탄소 배출량 추정 계산기</x:v>
      </x:c>
      <x:c r="B2" s="45"/>
      <x:c r="C2" s="45"/>
      <x:c r="D2" s="45"/>
      <x:c r="E2" s="45"/>
      <x:c r="F2" s="45"/>
    </x:row>
    <x:row r="3">
      <x:c r="A3" s="46" t="str">
        <x:v>활동 자료 기반 방향성 운송 추정 · 2026.09판</x:v>
      </x:c>
      <x:c r="B3" s="45"/>
      <x:c r="C3" s="45"/>
      <x:c r="D3" s="45"/>
      <x:c r="E3" s="45"/>
      <x:c r="F3" s="45"/>
    </x:row>
    <x:row r="4">
      <x:c r="A4" s="45"/>
      <x:c r="B4" s="45"/>
      <x:c r="C4" s="45"/>
      <x:c r="D4" s="45"/>
      <x:c r="E4" s="45"/>
      <x:c r="F4" s="45"/>
    </x:row>
    <x:row r="5">
      <x:c r="A5" s="47" t="str">
        <x:v>이 도구는 추정용입니다. 검증된 제품 탄소발자국, 전과정평가, 상쇄 주장 또는 보증 의견이 아닙니다.</x:v>
      </x:c>
      <x:c r="B5" s="47"/>
      <x:c r="C5" s="47"/>
      <x:c r="D5" s="47"/>
      <x:c r="E5" s="47"/>
      <x:c r="F5" s="47"/>
    </x:row>
    <x:row r="6">
      <x:c r="A6" s="47"/>
      <x:c r="B6" s="47"/>
      <x:c r="C6" s="47"/>
      <x:c r="D6" s="47"/>
      <x:c r="E6" s="47"/>
      <x:c r="F6" s="47"/>
    </x:row>
    <x:row r="7">
      <x:c r="A7" s="45"/>
      <x:c r="B7" s="45"/>
      <x:c r="C7" s="45"/>
      <x:c r="D7" s="45"/>
      <x:c r="E7" s="45"/>
      <x:c r="F7" s="45"/>
    </x:row>
    <x:row r="8">
      <x:c r="A8" s="48" t="str">
        <x:v>#</x:v>
      </x:c>
      <x:c r="B8" s="49" t="str">
        <x:v>방법 메모</x:v>
      </x:c>
      <x:c r="C8" s="45"/>
      <x:c r="D8" s="45"/>
      <x:c r="E8" s="45"/>
      <x:c r="F8" s="45"/>
    </x:row>
    <x:row r="9">
      <x:c r="A9" s="50" t="n">
        <x:v>1</x:v>
      </x:c>
      <x:c r="B9" s="51" t="str">
        <x:v>배송 수량, 중량, 거리와 문서화된 운송 계수를 입력합니다.</x:v>
      </x:c>
      <x:c r="C9" s="45"/>
      <x:c r="D9" s="45"/>
      <x:c r="E9" s="45"/>
      <x:c r="F9" s="45"/>
    </x:row>
    <x:row r="10">
      <x:c r="A10" s="50" t="n">
        <x:v>2</x:v>
      </x:c>
      <x:c r="B10" s="51" t="str">
        <x:v>운송사 경로 자료가 있으면 우선 사용합니다. 직선거리는 실제 이동을 적게 잡을 수 있습니다.</x:v>
      </x:c>
      <x:c r="C10" s="45"/>
      <x:c r="D10" s="45"/>
      <x:c r="E10" s="45"/>
      <x:c r="F10" s="45"/>
    </x:row>
    <x:row r="11">
      <x:c r="A11" s="50" t="n">
        <x:v>3</x:v>
      </x:c>
      <x:c r="B11" s="51" t="str">
        <x:v>모든 시나리오에 계수 연도, 단위와 출처를 남깁니다.</x:v>
      </x:c>
      <x:c r="C11" s="45"/>
      <x:c r="D11" s="45"/>
      <x:c r="E11" s="45"/>
      <x:c r="F11" s="45"/>
    </x:row>
    <x:row r="12">
      <x:c r="A12" s="50" t="n">
        <x:v>4</x:v>
      </x:c>
      <x:c r="B12" s="51" t="str">
        <x:v>이행 방식을 바꾸기 전에 낮음·기준·높음 결과를 함께 검토합니다.</x:v>
      </x:c>
      <x:c r="C12" s="45"/>
      <x:c r="D12" s="45"/>
      <x:c r="E12" s="45"/>
      <x:c r="F12" s="45"/>
    </x:row>
    <x:row r="13">
      <x:c r="A13" s="52" t="n">
        <x:v>5</x:v>
      </x:c>
      <x:c r="B13" s="53" t="str">
        <x:v>별도 근거가 없으면 제품 제조 단계는 포함하지 않습니다.</x:v>
      </x:c>
      <x:c r="C13" s="45"/>
      <x:c r="D13" s="45"/>
      <x:c r="E13" s="45"/>
      <x:c r="F13" s="45"/>
    </x:row>
    <x:row r="14">
      <x:c r="A14" s="45"/>
      <x:c r="B14" s="45"/>
      <x:c r="C14" s="45"/>
      <x:c r="D14" s="45"/>
      <x:c r="E14" s="45"/>
      <x:c r="F14" s="45"/>
    </x:row>
    <x:row r="15">
      <x:c r="A15" s="54" t="str">
        <x:v>포함 범위</x:v>
      </x:c>
      <x:c r="B15" s="55" t="str">
        <x:v>출고 운송과 사용자가 근거를 남겨 입력한 포장 계수</x:v>
      </x:c>
      <x:c r="C15" s="45"/>
      <x:c r="D15" s="45"/>
      <x:c r="E15" s="45"/>
      <x:c r="F15" s="45"/>
    </x:row>
    <x:row r="16">
      <x:c r="A16" s="54" t="str">
        <x:v>제외 범위</x:v>
      </x:c>
      <x:c r="B16" s="55" t="str">
        <x:v>제품 제조, 창고 에너지, 반품, 수령인 이동. 별도로 추가한 경우는 제외</x:v>
      </x:c>
      <x:c r="C16" s="45"/>
      <x:c r="D16" s="45"/>
      <x:c r="E16" s="45"/>
      <x:c r="F16" s="45"/>
    </x:row>
  </x:sheetData>
  <x:mergeCells>
    <x:mergeCell ref="A2:F2"/>
    <x:mergeCell ref="A3:F3"/>
    <x:mergeCell ref="A5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AAE9A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8" hidden="0" customWidth="1"/>
  </x:cols>
  <x:sheetData>
    <x:row r="2">
      <x:c r="A2" s="44" t="str">
        <x:v>기업 선물 운송 탄소 배출량 추정 계산기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항목</x:v>
      </x:c>
      <x:c r="B4" s="56" t="str">
        <x:v>편집 값</x:v>
      </x:c>
      <x:c r="C4" s="56" t="str">
        <x:v>단위</x:v>
      </x:c>
      <x:c r="D4" s="49" t="str">
        <x:v>방법 메모</x:v>
      </x:c>
    </x:row>
    <x:row r="5">
      <x:c r="A5" s="57" t="str">
        <x:v>배송 수량</x:v>
      </x:c>
      <x:c r="B5" s="58" t="n">
        <x:v>1000</x:v>
      </x:c>
      <x:c r="C5" s="45" t="str">
        <x:v>건</x:v>
      </x:c>
      <x:c r="D5" s="51" t="str">
        <x:v>배송 수량, 중량, 거리와 문서화된 운송 계수를 입력합니다.</x:v>
      </x:c>
    </x:row>
    <x:row r="6">
      <x:c r="A6" s="57" t="str">
        <x:v>건당 제품 중량</x:v>
      </x:c>
      <x:c r="B6" s="58" t="n">
        <x:v>1.6</x:v>
      </x:c>
      <x:c r="C6" s="45" t="str">
        <x:v>kg</x:v>
      </x:c>
      <x:c r="D6" s="51" t="str">
        <x:v>배송 수량, 중량, 거리와 문서화된 운송 계수를 입력합니다.</x:v>
      </x:c>
    </x:row>
    <x:row r="7">
      <x:c r="A7" s="57" t="str">
        <x:v>건당 포장 중량</x:v>
      </x:c>
      <x:c r="B7" s="58" t="n">
        <x:v>0.25</x:v>
      </x:c>
      <x:c r="C7" s="45" t="str">
        <x:v>kg</x:v>
      </x:c>
      <x:c r="D7" s="51" t="str">
        <x:v>배송 수량, 중량, 거리와 문서화된 운송 계수를 입력합니다.</x:v>
      </x:c>
    </x:row>
    <x:row r="8">
      <x:c r="A8" s="57" t="str">
        <x:v>운송 거리</x:v>
      </x:c>
      <x:c r="B8" s="58" t="n">
        <x:v>7000</x:v>
      </x:c>
      <x:c r="C8" s="45" t="str">
        <x:v>km</x:v>
      </x:c>
      <x:c r="D8" s="51" t="str">
        <x:v>운송사 경로 자료가 있으면 우선 사용합니다. 직선거리는 실제 이동을 적게 잡을 수 있습니다.</x:v>
      </x:c>
    </x:row>
    <x:row r="9">
      <x:c r="A9" s="57" t="str">
        <x:v>운송 배출 계수</x:v>
      </x:c>
      <x:c r="B9" s="58" t="n">
        <x:v>0.85</x:v>
      </x:c>
      <x:c r="C9" s="45" t="str">
        <x:v>kgCO2e/tkm</x:v>
      </x:c>
      <x:c r="D9" s="51" t="str">
        <x:v>모든 시나리오에 계수 연도, 단위와 출처를 남깁니다.</x:v>
      </x:c>
    </x:row>
    <x:row r="10">
      <x:c r="A10" s="57" t="str">
        <x:v>포장 배출 계수</x:v>
      </x:c>
      <x:c r="B10" s="58" t="n">
        <x:v>0.3</x:v>
      </x:c>
      <x:c r="C10" s="45" t="str">
        <x:v>kgCO2e/kg</x:v>
      </x:c>
      <x:c r="D10" s="51" t="str">
        <x:v>모든 시나리오에 계수 연도, 단위와 출처를 남깁니다.</x:v>
      </x:c>
    </x:row>
    <x:row r="11">
      <x:c r="A11" s="57" t="str">
        <x:v>불확실성 범위</x:v>
      </x:c>
      <x:c r="B11" s="59" t="n">
        <x:v>0.2</x:v>
      </x:c>
      <x:c r="C11" s="45" t="str">
        <x:v>비율</x:v>
      </x:c>
      <x:c r="D11" s="51" t="str">
        <x:v>이행 방식을 바꾸기 전에 낮음·기준·높음 결과를 함께 검토합니다.</x:v>
      </x:c>
    </x:row>
    <x:row r="12">
      <x:c r="A12" s="57"/>
      <x:c r="B12" s="45"/>
      <x:c r="C12" s="45"/>
      <x:c r="D12" s="60"/>
    </x:row>
    <x:row r="13">
      <x:c r="A13" s="61" t="str">
        <x:v>총 운송 중량</x:v>
      </x:c>
      <x:c r="B13" s="62" t="n">
        <x:f>B5*(B6+B7)</x:f>
        <x:v>1850</x:v>
      </x:c>
      <x:c r="C13" s="45"/>
      <x:c r="D13" s="60"/>
    </x:row>
    <x:row r="14">
      <x:c r="A14" s="61" t="str">
        <x:v>톤킬로미터</x:v>
      </x:c>
      <x:c r="B14" s="62" t="n">
        <x:f>B13/1000*B8</x:f>
        <x:v>12950</x:v>
      </x:c>
      <x:c r="C14" s="45"/>
      <x:c r="D14" s="60"/>
    </x:row>
    <x:row r="15">
      <x:c r="A15" s="61" t="str">
        <x:v>운송 배출량</x:v>
      </x:c>
      <x:c r="B15" s="62" t="n">
        <x:f>B14*B9</x:f>
        <x:v>11007.5</x:v>
      </x:c>
      <x:c r="C15" s="45"/>
      <x:c r="D15" s="60"/>
    </x:row>
    <x:row r="16">
      <x:c r="A16" s="61" t="str">
        <x:v>포장 배출량</x:v>
      </x:c>
      <x:c r="B16" s="62" t="n">
        <x:f>B5*B7*B10</x:f>
        <x:v>75</x:v>
      </x:c>
      <x:c r="C16" s="45"/>
      <x:c r="D16" s="60"/>
    </x:row>
    <x:row r="17">
      <x:c r="A17" s="61" t="str">
        <x:v>기준 추정</x:v>
      </x:c>
      <x:c r="B17" s="62" t="n">
        <x:f>B15+B16</x:f>
        <x:v>11082.5</x:v>
      </x:c>
      <x:c r="C17" s="45"/>
      <x:c r="D17" s="60"/>
    </x:row>
    <x:row r="18">
      <x:c r="A18" s="61" t="str">
        <x:v>낮은 추정</x:v>
      </x:c>
      <x:c r="B18" s="62" t="n">
        <x:f>B17*(1-B11)</x:f>
        <x:v>8866</x:v>
      </x:c>
      <x:c r="C18" s="45"/>
      <x:c r="D18" s="60"/>
    </x:row>
    <x:row r="19">
      <x:c r="A19" s="61" t="str">
        <x:v>높은 추정</x:v>
      </x:c>
      <x:c r="B19" s="62" t="n">
        <x:f>B17*(1+B11)</x:f>
        <x:v>13299</x:v>
      </x:c>
      <x:c r="C19" s="45"/>
      <x:c r="D19" s="60"/>
    </x:row>
    <x:row r="20">
      <x:c r="A20" s="63" t="str">
        <x:v>건당</x:v>
      </x:c>
      <x:c r="B20" s="64" t="n">
        <x:f>B17/B5</x:f>
        <x:v>11.0825</x:v>
      </x:c>
      <x:c r="C20" s="65"/>
      <x:c r="D20" s="66"/>
    </x:row>
  </x:sheetData>
  <x:mergeCells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50" hidden="0" customWidth="1"/>
    <x:col min="5" max="5" width="50" hidden="0" customWidth="1"/>
  </x:cols>
  <x:sheetData>
    <x:row r="2">
      <x:c r="A2" s="44" t="str">
        <x:v>운송 배출 계수</x:v>
      </x:c>
      <x:c r="B2" s="45"/>
      <x:c r="C2" s="45"/>
      <x:c r="D2" s="45"/>
      <x:c r="E2" s="45"/>
    </x:row>
    <x:row r="3">
      <x:c r="A3" s="45"/>
      <x:c r="B3" s="45"/>
      <x:c r="C3" s="45"/>
      <x:c r="D3" s="45"/>
      <x:c r="E3" s="45"/>
    </x:row>
    <x:row r="4">
      <x:c r="A4" s="48" t="str">
        <x:v>운송 수단</x:v>
      </x:c>
      <x:c r="B4" s="56" t="str">
        <x:v>운송 배출 계수</x:v>
      </x:c>
      <x:c r="C4" s="56" t="str">
        <x:v>계수 연도</x:v>
      </x:c>
      <x:c r="D4" s="56" t="str">
        <x:v>계수 출처</x:v>
      </x:c>
      <x:c r="E4" s="49" t="str">
        <x:v>방법 메모</x:v>
      </x:c>
    </x:row>
    <x:row r="5">
      <x:c r="A5" s="57" t="str">
        <x:v>도로 운송·예시값</x:v>
      </x:c>
      <x:c r="B5" s="67" t="n">
        <x:v>0.12</x:v>
      </x:c>
      <x:c r="C5" s="45" t="str">
        <x:v>예시값</x:v>
      </x:c>
      <x:c r="D5" s="55" t="str">
        <x:v>https://www.gov.uk/government/publications/greenhouse-gas-reporting-conversion-factors-2026</x:v>
      </x:c>
      <x:c r="E5" s="51" t="str">
        <x:v>이 도구는 추정용입니다. 검증된 제품 탄소발자국, 전과정평가, 상쇄 주장 또는 보증 의견이 아닙니다.</x:v>
      </x:c>
    </x:row>
    <x:row r="6">
      <x:c r="A6" s="57" t="str">
        <x:v>철도 운송·예시값</x:v>
      </x:c>
      <x:c r="B6" s="67" t="n">
        <x:v>0.03</x:v>
      </x:c>
      <x:c r="C6" s="45" t="str">
        <x:v>예시값</x:v>
      </x:c>
      <x:c r="D6" s="55" t="str">
        <x:v>https://www.gov.uk/government/publications/greenhouse-gas-reporting-conversion-factors-2026</x:v>
      </x:c>
      <x:c r="E6" s="51" t="str">
        <x:v>이 도구는 추정용입니다. 검증된 제품 탄소발자국, 전과정평가, 상쇄 주장 또는 보증 의견이 아닙니다.</x:v>
      </x:c>
    </x:row>
    <x:row r="7">
      <x:c r="A7" s="57" t="str">
        <x:v>해상 컨테이너·예시값</x:v>
      </x:c>
      <x:c r="B7" s="67" t="n">
        <x:v>0.02</x:v>
      </x:c>
      <x:c r="C7" s="45" t="str">
        <x:v>예시값</x:v>
      </x:c>
      <x:c r="D7" s="55" t="str">
        <x:v>https://www.gov.uk/government/publications/greenhouse-gas-reporting-conversion-factors-2026</x:v>
      </x:c>
      <x:c r="E7" s="51" t="str">
        <x:v>이 도구는 추정용입니다. 검증된 제품 탄소발자국, 전과정평가, 상쇄 주장 또는 보증 의견이 아닙니다.</x:v>
      </x:c>
    </x:row>
    <x:row r="8">
      <x:c r="A8" s="68" t="str">
        <x:v>항공 화물·예시값</x:v>
      </x:c>
      <x:c r="B8" s="69" t="n">
        <x:v>0.85</x:v>
      </x:c>
      <x:c r="C8" s="65" t="str">
        <x:v>예시값</x:v>
      </x:c>
      <x:c r="D8" s="70" t="str">
        <x:v>https://www.gov.uk/government/publications/greenhouse-gas-reporting-conversion-factors-2026</x:v>
      </x:c>
      <x:c r="E8" s="53" t="str">
        <x:v>이 도구는 추정용입니다. 검증된 제품 탄소발자국, 전과정평가, 상쇄 주장 또는 보증 의견이 아닙니다.</x:v>
      </x:c>
    </x:row>
  </x:sheetData>
  <x:mergeCells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28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20" hidden="0" customWidth="1"/>
    <x:col min="18" max="18" width="24" hidden="0" customWidth="1"/>
  </x:cols>
  <x:sheetData>
    <x:row r="2">
      <x:c r="A2" s="44" t="str">
        <x:v>기업 선물 운송 탄소 배출량 추정 계산기</x:v>
      </x:c>
      <x:c r="B2" s="45"/>
      <x:c r="C2" s="45"/>
      <x:c r="D2" s="45"/>
      <x:c r="E2" s="45"/>
      <x:c r="F2" s="45"/>
      <x:c r="G2" s="45"/>
      <x:c r="H2" s="45"/>
      <x:c r="I2" s="45"/>
      <x:c r="J2" s="45"/>
      <x:c r="K2" s="45"/>
      <x:c r="L2" s="45"/>
      <x:c r="M2" s="45"/>
      <x:c r="N2" s="45"/>
      <x:c r="O2" s="45"/>
      <x:c r="P2" s="45"/>
      <x:c r="Q2" s="45"/>
      <x:c r="R2" s="45"/>
    </x:row>
    <x:row r="3">
      <x:c r="A3" s="45"/>
      <x:c r="B3" s="45"/>
      <x:c r="C3" s="45"/>
      <x:c r="D3" s="45"/>
      <x:c r="E3" s="45"/>
      <x:c r="F3" s="45"/>
      <x:c r="G3" s="45"/>
      <x:c r="H3" s="45"/>
      <x:c r="I3" s="45"/>
      <x:c r="J3" s="45"/>
      <x:c r="K3" s="45"/>
      <x:c r="L3" s="45"/>
      <x:c r="M3" s="45"/>
      <x:c r="N3" s="45"/>
      <x:c r="O3" s="45"/>
      <x:c r="P3" s="45"/>
      <x:c r="Q3" s="45"/>
      <x:c r="R3" s="45"/>
    </x:row>
    <x:row r="4">
      <x:c r="A4" s="71" t="str">
        <x:v>시나리오</x:v>
      </x:c>
      <x:c r="B4" s="72" t="str">
        <x:v>배송 수량</x:v>
      </x:c>
      <x:c r="C4" s="72" t="str">
        <x:v>건당 제품 중량</x:v>
      </x:c>
      <x:c r="D4" s="72" t="str">
        <x:v>건당 포장 중량</x:v>
      </x:c>
      <x:c r="E4" s="72" t="str">
        <x:v>운송 거리</x:v>
      </x:c>
      <x:c r="F4" s="72" t="str">
        <x:v>운송 수단</x:v>
      </x:c>
      <x:c r="G4" s="72" t="str">
        <x:v>운송 배출 계수</x:v>
      </x:c>
      <x:c r="H4" s="72" t="str">
        <x:v>포장 배출 계수</x:v>
      </x:c>
      <x:c r="I4" s="72" t="str">
        <x:v>불확실성 범위</x:v>
      </x:c>
      <x:c r="J4" s="72" t="str">
        <x:v>톤킬로미터</x:v>
      </x:c>
      <x:c r="K4" s="72" t="str">
        <x:v>운송 배출량</x:v>
      </x:c>
      <x:c r="L4" s="72" t="str">
        <x:v>포장 배출량</x:v>
      </x:c>
      <x:c r="M4" s="72" t="str">
        <x:v>기준 추정</x:v>
      </x:c>
      <x:c r="N4" s="72" t="str">
        <x:v>낮은 추정</x:v>
      </x:c>
      <x:c r="O4" s="72" t="str">
        <x:v>높은 추정</x:v>
      </x:c>
      <x:c r="P4" s="72" t="str">
        <x:v>건당</x:v>
      </x:c>
      <x:c r="Q4" s="72" t="str">
        <x:v>담당자</x:v>
      </x:c>
      <x:c r="R4" s="73" t="str">
        <x:v>입력 상태</x:v>
      </x:c>
    </x:row>
    <x:row r="5">
      <x:c r="A5" s="57" t="str">
        <x:v>글로벌 항공 소포</x:v>
      </x:c>
      <x:c r="B5" s="74" t="n">
        <x:v>1000</x:v>
      </x:c>
      <x:c r="C5" s="74" t="n">
        <x:v>1.6</x:v>
      </x:c>
      <x:c r="D5" s="74" t="n">
        <x:v>0.25</x:v>
      </x:c>
      <x:c r="E5" s="74" t="n">
        <x:v>7000</x:v>
      </x:c>
      <x:c r="F5" s="74" t="str">
        <x:v>항공 화물·예시값</x:v>
      </x:c>
      <x:c r="G5" s="67" t="n">
        <x:v>0.85</x:v>
      </x:c>
      <x:c r="H5" s="67" t="n">
        <x:v>0.3</x:v>
      </x:c>
      <x:c r="I5" s="59" t="n">
        <x:v>0.2</x:v>
      </x:c>
      <x:c r="J5" s="62" t="n">
        <x:f>B5*(C5+D5)/1000*E5</x:f>
        <x:v>12950</x:v>
      </x:c>
      <x:c r="K5" s="62" t="n">
        <x:f>J5*G5</x:f>
        <x:v>11007.5</x:v>
      </x:c>
      <x:c r="L5" s="62" t="n">
        <x:f>B5*D5*H5</x:f>
        <x:v>75</x:v>
      </x:c>
      <x:c r="M5" s="62" t="n">
        <x:f>K5+L5</x:f>
        <x:v>11082.5</x:v>
      </x:c>
      <x:c r="N5" s="62" t="n">
        <x:f>M5*(1-I5)</x:f>
        <x:v>8866</x:v>
      </x:c>
      <x:c r="O5" s="62" t="n">
        <x:f>M5*(1+I5)</x:f>
        <x:v>13299</x:v>
      </x:c>
      <x:c r="P5" s="62" t="n">
        <x:f>M5/B5</x:f>
        <x:v>11.0825</x:v>
      </x:c>
      <x:c r="Q5" s="45" t="str">
        <x:v>프로그램 담당자</x:v>
      </x:c>
      <x:c r="R5" s="60" t="str">
        <x:f>IF(AND(B5&gt;0,C5&gt;=0,D5&gt;=0,E5&gt;0,G5&gt;0),"계산 가능","필수 입력 누락")</x:f>
        <x:v>계산 가능</x:v>
      </x:c>
    </x:row>
    <x:row r="6">
      <x:c r="A6" s="57" t="str">
        <x:v>권역별 육상 이행</x:v>
      </x:c>
      <x:c r="B6" s="74" t="n">
        <x:v>1000</x:v>
      </x:c>
      <x:c r="C6" s="74" t="n">
        <x:v>1.6</x:v>
      </x:c>
      <x:c r="D6" s="74" t="n">
        <x:v>0.25</x:v>
      </x:c>
      <x:c r="E6" s="74" t="n">
        <x:v>800</x:v>
      </x:c>
      <x:c r="F6" s="74" t="str">
        <x:v>도로 운송·예시값</x:v>
      </x:c>
      <x:c r="G6" s="67" t="n">
        <x:v>0.12</x:v>
      </x:c>
      <x:c r="H6" s="67" t="n">
        <x:v>0.3</x:v>
      </x:c>
      <x:c r="I6" s="59" t="n">
        <x:v>0.2</x:v>
      </x:c>
      <x:c r="J6" s="62" t="n">
        <x:f>B6*(C6+D6)/1000*E6</x:f>
        <x:v>1480</x:v>
      </x:c>
      <x:c r="K6" s="62" t="n">
        <x:f>J6*G6</x:f>
        <x:v>177.6</x:v>
      </x:c>
      <x:c r="L6" s="62" t="n">
        <x:f>B6*D6*H6</x:f>
        <x:v>75</x:v>
      </x:c>
      <x:c r="M6" s="62" t="n">
        <x:f>K6+L6</x:f>
        <x:v>252.6</x:v>
      </x:c>
      <x:c r="N6" s="62" t="n">
        <x:f>M6*(1-I6)</x:f>
        <x:v>202.08</x:v>
      </x:c>
      <x:c r="O6" s="62" t="n">
        <x:f>M6*(1+I6)</x:f>
        <x:v>303.12</x:v>
      </x:c>
      <x:c r="P6" s="62" t="n">
        <x:f>M6/B6</x:f>
        <x:v>0.2526</x:v>
      </x:c>
      <x:c r="Q6" s="45" t="str">
        <x:v>조달</x:v>
      </x:c>
      <x:c r="R6" s="60" t="str">
        <x:f>IF(AND(B6&gt;0,C6&gt;=0,D6&gt;=0,E6&gt;0,G6&gt;0),"계산 가능","필수 입력 누락")</x:f>
        <x:v>계산 가능</x:v>
      </x:c>
    </x:row>
    <x:row r="7">
      <x:c r="A7" s="68" t="str">
        <x:v>거점 일괄 배송</x:v>
      </x:c>
      <x:c r="B7" s="75" t="n">
        <x:v>320</x:v>
      </x:c>
      <x:c r="C7" s="75" t="n">
        <x:v>4</x:v>
      </x:c>
      <x:c r="D7" s="75" t="n">
        <x:v>0.4</x:v>
      </x:c>
      <x:c r="E7" s="75" t="n">
        <x:v>600</x:v>
      </x:c>
      <x:c r="F7" s="75" t="str">
        <x:v>도로 운송·예시값</x:v>
      </x:c>
      <x:c r="G7" s="69" t="n">
        <x:v>0.12</x:v>
      </x:c>
      <x:c r="H7" s="69" t="n">
        <x:v>0.3</x:v>
      </x:c>
      <x:c r="I7" s="76" t="n">
        <x:v>0.25</x:v>
      </x:c>
      <x:c r="J7" s="64" t="n">
        <x:f>B7*(C7+D7)/1000*E7</x:f>
        <x:v>844.8</x:v>
      </x:c>
      <x:c r="K7" s="64" t="n">
        <x:f>J7*G7</x:f>
        <x:v>101.37599999999999</x:v>
      </x:c>
      <x:c r="L7" s="64" t="n">
        <x:f>B7*D7*H7</x:f>
        <x:v>38.4</x:v>
      </x:c>
      <x:c r="M7" s="64" t="n">
        <x:f>K7+L7</x:f>
        <x:v>139.77599999999998</x:v>
      </x:c>
      <x:c r="N7" s="64" t="n">
        <x:f>M7*(1-I7)</x:f>
        <x:v>104.832</x:v>
      </x:c>
      <x:c r="O7" s="64" t="n">
        <x:f>M7*(1+I7)</x:f>
        <x:v>174.71999999999997</x:v>
      </x:c>
      <x:c r="P7" s="64" t="n">
        <x:f>M7/B7</x:f>
        <x:v>0.43679999999999997</x:v>
      </x:c>
      <x:c r="Q7" s="65" t="str">
        <x:v>물류</x:v>
      </x:c>
      <x:c r="R7" s="66" t="str">
        <x:f>IF(AND(B7&gt;0,C7&gt;=0,D7&gt;=0,E7&gt;0,G7&gt;0),"계산 가능","필수 입력 누락")</x:f>
        <x:v>계산 가능</x:v>
      </x:c>
    </x:row>
  </x:sheetData>
  <x:mergeCells>
    <x:mergeCell ref="A2:R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2E7D65"/>
  </x:sheetPr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A2" s="44" t="str">
        <x:v>기준 추정</x:v>
      </x:c>
      <x:c r="B2" s="45"/>
      <x:c r="C2" s="45"/>
      <x:c r="D2" s="45"/>
      <x:c r="E2" s="45"/>
      <x:c r="F2" s="45"/>
    </x:row>
    <x:row r="3">
      <x:c r="A3" s="45"/>
      <x:c r="B3" s="45"/>
      <x:c r="C3" s="45"/>
      <x:c r="D3" s="45"/>
      <x:c r="E3" s="45"/>
      <x:c r="F3" s="45"/>
    </x:row>
    <x:row r="4">
      <x:c r="A4" s="48" t="str">
        <x:v>시나리오</x:v>
      </x:c>
      <x:c r="B4" s="56" t="str">
        <x:v>낮은 추정</x:v>
      </x:c>
      <x:c r="C4" s="56" t="str">
        <x:v>기준 추정</x:v>
      </x:c>
      <x:c r="D4" s="56" t="str">
        <x:v>높은 추정</x:v>
      </x:c>
      <x:c r="E4" s="56" t="str">
        <x:v>건당</x:v>
      </x:c>
      <x:c r="F4" s="49" t="str">
        <x:v>첫 시나리오 대비 차이</x:v>
      </x:c>
    </x:row>
    <x:row r="5">
      <x:c r="A5" s="57" t="str">
        <x:f>'시나리오'!A5</x:f>
        <x:v>글로벌 항공 소포</x:v>
      </x:c>
      <x:c r="B5" s="62" t="n">
        <x:f>'시나리오'!N5</x:f>
        <x:v>8866</x:v>
      </x:c>
      <x:c r="C5" s="62" t="n">
        <x:f>'시나리오'!M5</x:f>
        <x:v>11082.5</x:v>
      </x:c>
      <x:c r="D5" s="62" t="n">
        <x:f>'시나리오'!O5</x:f>
        <x:v>13299</x:v>
      </x:c>
      <x:c r="E5" s="62" t="n">
        <x:f>'시나리오'!P5</x:f>
        <x:v>11.0825</x:v>
      </x:c>
      <x:c r="F5" s="77" t="n">
        <x:f>C5-$C$5</x:f>
        <x:v>0</x:v>
      </x:c>
    </x:row>
    <x:row r="6">
      <x:c r="A6" s="57" t="str">
        <x:f>'시나리오'!A6</x:f>
        <x:v>권역별 육상 이행</x:v>
      </x:c>
      <x:c r="B6" s="62" t="n">
        <x:f>'시나리오'!N6</x:f>
        <x:v>202.08</x:v>
      </x:c>
      <x:c r="C6" s="62" t="n">
        <x:f>'시나리오'!M6</x:f>
        <x:v>252.6</x:v>
      </x:c>
      <x:c r="D6" s="62" t="n">
        <x:f>'시나리오'!O6</x:f>
        <x:v>303.12</x:v>
      </x:c>
      <x:c r="E6" s="62" t="n">
        <x:f>'시나리오'!P6</x:f>
        <x:v>0.2526</x:v>
      </x:c>
      <x:c r="F6" s="77" t="n">
        <x:f>C6-$C$5</x:f>
        <x:v>-10829.9</x:v>
      </x:c>
    </x:row>
    <x:row r="7">
      <x:c r="A7" s="68" t="str">
        <x:f>'시나리오'!A7</x:f>
        <x:v>거점 일괄 배송</x:v>
      </x:c>
      <x:c r="B7" s="64" t="n">
        <x:f>'시나리오'!N7</x:f>
        <x:v>104.832</x:v>
      </x:c>
      <x:c r="C7" s="64" t="n">
        <x:f>'시나리오'!M7</x:f>
        <x:v>139.77599999999998</x:v>
      </x:c>
      <x:c r="D7" s="64" t="n">
        <x:f>'시나리오'!O7</x:f>
        <x:v>174.71999999999997</x:v>
      </x:c>
      <x:c r="E7" s="64" t="n">
        <x:f>'시나리오'!P7</x:f>
        <x:v>0.43679999999999997</x:v>
      </x:c>
      <x:c r="F7" s="78" t="n">
        <x:f>C7-$C$5</x:f>
        <x:v>-10942.724</x:v>
      </x:c>
    </x:row>
  </x:sheetData>
  <x:mergeCells>
    <x:mergeCell ref="A2:F2"/>
  </x:mergeCells>
  <x:pageMargins left="0.7" right="0.7" top="0.75" bottom="0.75" header="0.3" footer="0.3"/>
  <x:drawing xmlns:r="http://schemas.openxmlformats.org/officeDocument/2006/relationships" r:id="Rc1518d913bc042eb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4" hidden="0" customWidth="1"/>
    <x:col min="3" max="3" width="48" hidden="0" customWidth="1"/>
    <x:col min="4" max="4" width="72" hidden="0" customWidth="1"/>
  </x:cols>
  <x:sheetData>
    <x:row r="2">
      <x:c r="A2" s="44" t="str">
        <x:v>기업 선물 운송 탄소 배출량 추정 계산기 · v2026.09</x:v>
      </x:c>
      <x:c r="B2" s="45"/>
      <x:c r="C2" s="45"/>
      <x:c r="D2" s="45"/>
    </x:row>
    <x:row r="3">
      <x:c r="A3" s="45"/>
      <x:c r="B3" s="45"/>
      <x:c r="C3" s="45"/>
      <x:c r="D3" s="45"/>
    </x:row>
    <x:row r="4">
      <x:c r="A4" s="48" t="str">
        <x:v>계수 출처</x:v>
      </x:c>
      <x:c r="B4" s="56" t="str">
        <x:v>계수 연도</x:v>
      </x:c>
      <x:c r="C4" s="56" t="str">
        <x:v>방법 메모</x:v>
      </x:c>
      <x:c r="D4" s="49" t="str">
        <x:v>URL</x:v>
      </x:c>
    </x:row>
    <x:row r="5">
      <x:c r="A5" s="57" t="str">
        <x:v>영국 에너지안보·넷제로부 2026 환산계수</x:v>
      </x:c>
      <x:c r="B5" s="45" t="str">
        <x:v>2026</x:v>
      </x:c>
      <x:c r="C5" s="55" t="str">
        <x:v>공식 계수와 방법</x:v>
      </x:c>
      <x:c r="D5" s="51" t="str">
        <x:v>https://www.gov.uk/government/publications/greenhouse-gas-reporting-conversion-factors-2026</x:v>
      </x:c>
    </x:row>
    <x:row r="6">
      <x:c r="A6" s="57" t="str">
        <x:v>미국 환경보호청 온실가스 배출계수 허브</x:v>
      </x:c>
      <x:c r="B6" s="45" t="str">
        <x:v>2025</x:v>
      </x:c>
      <x:c r="C6" s="55" t="str">
        <x:v>교차 확인용. 페이지 갱신일 2026-01-12</x:v>
      </x:c>
      <x:c r="D6" s="51" t="str">
        <x:v>https://www.epa.gov/climateleadership/ghg-emission-factors-hub</x:v>
      </x:c>
    </x:row>
    <x:row r="7">
      <x:c r="A7" s="68" t="str">
        <x:v>온실가스 프로토콜 범위 3 계산 지침</x:v>
      </x:c>
      <x:c r="B7" s="65" t="str">
        <x:v>2013</x:v>
      </x:c>
      <x:c r="C7" s="70" t="str">
        <x:v>운송·유통 계산 방법</x:v>
      </x:c>
      <x:c r="D7" s="53" t="str">
        <x:v>https://ghgprotocol.org/scope-3-calculation-guidance-2</x:v>
      </x:c>
    </x:row>
    <x:row r="8">
      <x:c r="A8" s="45"/>
      <x:c r="B8" s="45"/>
      <x:c r="C8" s="45"/>
      <x:c r="D8" s="45"/>
    </x:row>
    <x:row r="9">
      <x:c r="A9" s="54" t="str">
        <x:v>버전</x:v>
      </x:c>
      <x:c r="B9" s="55" t="str">
        <x:v>v2026.09</x:v>
      </x:c>
      <x:c r="C9" s="45"/>
      <x:c r="D9" s="45"/>
    </x:row>
    <x:row r="10">
      <x:c r="A10" s="54" t="str">
        <x:v>확인일</x:v>
      </x:c>
      <x:c r="B10" s="55" t="str">
        <x:v>2026-09-18</x:v>
      </x:c>
      <x:c r="C10" s="45"/>
      <x:c r="D10" s="45"/>
    </x:row>
    <x:row r="11">
      <x:c r="A11" s="54" t="str">
        <x:v>방법</x:v>
      </x:c>
      <x:c r="B11" s="55" t="str">
        <x:v>톤킬로미터 × 운송 배출 계수 + 건당 포장 중량 × 포장 배출 계수</x:v>
      </x:c>
      <x:c r="C11" s="45"/>
      <x:c r="D11" s="45"/>
    </x:row>
    <x:row r="12">
      <x:c r="A12" s="54" t="str">
        <x:v>제약</x:v>
      </x:c>
      <x:c r="B12" s="55" t="str">
        <x:v>이 도구는 추정용입니다. 검증된 제품 탄소발자국, 전과정평가, 상쇄 주장 또는 보증 의견이 아닙니다.</x:v>
      </x:c>
      <x:c r="C12" s="45"/>
      <x:c r="D12" s="45"/>
    </x:row>
  </x:sheetData>
  <x:mergeCells>
    <x:mergeCell ref="A2:D2"/>
  </x:mergeCells>
  <x:pageMargins left="0.7" right="0.7" top="0.75" bottom="0.75" header="0.3" footer="0.3"/>
</x:worksheet>
</file>