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7dc7ebac3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iteria" sheetId="1" r:id="Re61757c0d8124910"/>
    <x:sheet xmlns:r="http://schemas.openxmlformats.org/officeDocument/2006/relationships" name="Two pilots" sheetId="2" r:id="R9096019f54dd4947"/>
    <x:sheet xmlns:r="http://schemas.openxmlformats.org/officeDocument/2006/relationships" name="Sources and method" sheetId="3" r:id="R826513de8abe46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52B3C"/>
      <x:name val="DejaVu Sans"/>
    </x:font>
    <x:font>
      <x:b/>
      <x:sz val="15"/>
      <x:color rgb="FFFFFFFF"/>
      <x:name val="DejaVu Sans"/>
    </x:font>
    <x:font>
      <x:b/>
      <x:sz val="11"/>
      <x:color rgb="FFFFFFFF"/>
      <x:name val="DejaVu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17394A"/>
      </x:patternFill>
    </x:fill>
    <x:fill>
      <x:patternFill patternType="solid">
        <x:fgColor rgb="FF315867"/>
      </x:patternFill>
    </x:fill>
    <x:fill>
      <x:patternFill patternType="solid">
        <x:fgColor rgb="FFFFF0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8867f7d4543b2" /><Relationship Type="http://schemas.openxmlformats.org/officeDocument/2006/relationships/theme" Target="/xl/theme/theme1.xml" Id="Re61784925b484d15" /><Relationship Type="http://schemas.openxmlformats.org/officeDocument/2006/relationships/sharedStrings" Target="/xl/sharedStrings.xml" Id="R6e1c312b55a646fe" /><Relationship Type="http://schemas.openxmlformats.org/officeDocument/2006/relationships/worksheet" Target="/xl/worksheets/sheet1.xml" Id="Re61757c0d8124910" /><Relationship Type="http://schemas.openxmlformats.org/officeDocument/2006/relationships/worksheet" Target="/xl/worksheets/sheet2.xml" Id="R9096019f54dd4947" /><Relationship Type="http://schemas.openxmlformats.org/officeDocument/2006/relationships/worksheet" Target="/xl/worksheets/sheet3.xml" Id="R826513de8abe46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43" hidden="0" customWidth="1"/>
    <x:col min="3" max="3" width="22" hidden="0" customWidth="1"/>
    <x:col min="4" max="4" width="30" hidden="0" customWidth="1"/>
    <x:col min="5" max="5" width="24" hidden="0" customWidth="1"/>
  </x:cols>
  <x:sheetData>
    <x:row r="1" ht="34" customHeight="1">
      <x:c r="A1" s="5" t="str">
        <x:v>Waste and recycling | operating-model evaluation</x:v>
      </x:c>
      <x:c r="B1" s="3"/>
      <x:c r="C1" s="3"/>
      <x:c r="D1" s="3"/>
      <x:c r="E1" s="3"/>
    </x:row>
    <x:row r="2" ht="30" customHeight="1">
      <x:c r="A2" s="3" t="str">
        <x:v>Editable operational aid • 2026-10-18-v1.1 • verified 2026-10-20</x:v>
      </x:c>
      <x:c r="B2" s="3"/>
      <x:c r="C2" s="3"/>
      <x:c r="D2" s="3"/>
      <x:c r="E2" s="3"/>
    </x:row>
    <x:row r="3" ht="48" customHeight="1">
      <x:c r="A3" s="3" t="str">
        <x:v>Amber cells are editable. Blank means unknown, never zero. Evidence readiness is not legal, safety or recipient approval.</x:v>
      </x:c>
      <x:c r="B3" s="3"/>
      <x:c r="C3" s="3"/>
      <x:c r="D3" s="3"/>
      <x:c r="E3" s="3"/>
    </x:row>
    <x:row r="4" ht="38" customHeight="1">
      <x:c r="A4" s="3"/>
      <x:c r="B4" s="3"/>
      <x:c r="C4" s="3"/>
      <x:c r="D4" s="3"/>
      <x:c r="E4" s="3"/>
    </x:row>
    <x:row r="5" ht="35" customHeight="1">
      <x:c r="A5" s="7" t="str">
        <x:v>Operating model</x:v>
      </x:c>
      <x:c r="B5" s="7" t="str">
        <x:v>Test before selection</x:v>
      </x:c>
      <x:c r="C5" s="7" t="str">
        <x:v>Accountable owner</x:v>
      </x:c>
      <x:c r="D5" s="7" t="str">
        <x:v>Evidence reference</x:v>
      </x:c>
      <x:c r="E5" s="7" t="str">
        <x:v>Evidence readiness</x:v>
      </x:c>
    </x:row>
    <x:row r="6" ht="70" customHeight="1">
      <x:c r="A6" s="3" t="str">
        <x:v>Supervisor-led depot distribution</x:v>
      </x:c>
      <x:c r="B6" s="3" t="str">
        <x:v>Second-shift access; custody at handover</x:v>
      </x:c>
      <x:c r="C6" s="8"/>
      <x:c r="D6" s="8"/>
      <x:c r="E6" s="3" t="str">
        <x:f>IF(COUNTBLANK(C6:D6)&gt;0,"Unknown","Evidence recorded; review")</x:f>
        <x:v>Unknown</x:v>
      </x:c>
    </x:row>
    <x:row r="7" ht="70" customHeight="1">
      <x:c r="A7" s="3" t="str">
        <x:v>Controlled depot collection</x:v>
      </x:c>
      <x:c r="B7" s="3" t="str">
        <x:v>Dry secure storage; second collection window</x:v>
      </x:c>
      <x:c r="C7" s="8"/>
      <x:c r="D7" s="8"/>
      <x:c r="E7" s="3" t="str">
        <x:f>IF(COUNTBLANK(C7:D7)&gt;0,"Unknown","Evidence recorded; review")</x:f>
        <x:v>Unknown</x:v>
      </x:c>
    </x:row>
    <x:row r="8" ht="70" customHeight="1">
      <x:c r="A8" s="3" t="str">
        <x:v>Mobile recipient-choice delivery</x:v>
      </x:c>
      <x:c r="B8" s="3" t="str">
        <x:v>No-email alternative; private address entry</x:v>
      </x:c>
      <x:c r="C8" s="8"/>
      <x:c r="D8" s="8"/>
      <x:c r="E8" s="3" t="str">
        <x:f>IF(COUNTBLANK(C8:D8)&gt;0,"Unknown","Evidence recorded; review")</x:f>
        <x:v>Unknown</x:v>
      </x:c>
    </x:row>
    <x:row r="9" ht="70" customHeight="1">
      <x:c r="A9" s="3" t="str">
        <x:v>Local supplier ordering</x:v>
      </x:c>
      <x:c r="B9" s="3" t="str">
        <x:v>Branch approvals; replacement and invoice trail</x:v>
      </x:c>
      <x:c r="C9" s="8"/>
      <x:c r="D9" s="8"/>
      <x:c r="E9" s="3" t="str">
        <x:f>IF(COUNTBLANK(C9:D9)&gt;0,"Unknown","Evidence recorded; review")</x:f>
        <x:v>Unknown</x:v>
      </x:c>
    </x:row>
    <x:row r="10" ht="70" customHeight="1">
      <x:c r="A10" s="3" t="str">
        <x:v>Regional fulfilment hub</x:v>
      </x:c>
      <x:c r="B10" s="3" t="str">
        <x:v>Depot-level receipt; inventory discrepancy owner</x:v>
      </x:c>
      <x:c r="C10" s="8"/>
      <x:c r="D10" s="8"/>
      <x:c r="E10" s="3" t="str">
        <x:f>IF(COUNTBLANK(C10:D10)&gt;0,"Unknown","Evidence recorded; review")</x:f>
        <x:v>Unknown</x:v>
      </x:c>
    </x:row>
    <x:row r="11" ht="70" customHeight="1">
      <x:c r="A11" s="3" t="str">
        <x:v>Central stocked merchandise</x:v>
      </x:c>
      <x:c r="B11" s="3" t="str">
        <x:v>Obsolete stock; size and return decisions</x:v>
      </x:c>
      <x:c r="C11" s="8"/>
      <x:c r="D11" s="8"/>
      <x:c r="E11" s="3" t="str">
        <x:f>IF(COUNTBLANK(C11:D11)&gt;0,"Unknown","Evidence recorded; review")</x:f>
        <x:v>Unknown</x:v>
      </x:c>
    </x:row>
    <x:row r="12" ht="70" customHeight="1">
      <x:c r="A12" s="3" t="str">
        <x:v>Digital recognition + separate reward</x:v>
      </x:c>
      <x:c r="B12" s="3" t="str">
        <x:v>Recognition access; separate reward approval</x:v>
      </x:c>
      <x:c r="C12" s="8"/>
      <x:c r="D12" s="8"/>
      <x:c r="E12" s="3" t="str">
        <x:f>IF(COUNTBLANK(C12:D12)&gt;0,"Unknown","Evidence recorded; review")</x:f>
        <x:v>Unknown</x:v>
      </x:c>
    </x:row>
    <x:row r="13" ht="70" customHeight="1">
      <x:c r="A13" s="3" t="str">
        <x:v>Outsourced program coordination</x:v>
      </x:c>
      <x:c r="B13" s="3" t="str">
        <x:v>Written scope; subcontractors and exception export</x:v>
      </x:c>
      <x:c r="C13" s="8"/>
      <x:c r="D13" s="8"/>
      <x:c r="E13" s="3" t="str">
        <x:f>IF(COUNTBLANK(C13:D13)&gt;0,"Unknown","Evidence recorded; review")</x:f>
        <x:v>Unknown</x:v>
      </x:c>
    </x:row>
    <x:row r="14" ht="38" customHeight="1">
      <x:c r="A14" s="3"/>
      <x:c r="B14" s="3"/>
      <x:c r="C14" s="3"/>
      <x:c r="D14" s="3"/>
      <x:c r="E14" s="3"/>
    </x:row>
    <x:row r="15" ht="60" customHeight="1">
      <x:c r="A15" s="3" t="str">
        <x:v>Program owner accepts operational evidence. Legal, privacy, payroll, procurement and safety owners retain their applicable decisions.</x:v>
      </x:c>
      <x:c r="B15" s="3"/>
      <x:c r="C15" s="3"/>
      <x:c r="D15" s="3"/>
      <x:c r="E15" s="3"/>
    </x:row>
    <x:row r="16" ht="38" customHeight="1">
      <x:c r="A16" s="3"/>
      <x:c r="B16" s="3"/>
      <x:c r="C16" s="3"/>
      <x:c r="D16" s="3"/>
      <x:c r="E16" s="3"/>
    </x:row>
  </x:sheetData>
  <x:mergeCells>
    <x:mergeCell ref="A1:E1"/>
    <x:mergeCell ref="A2:E2"/>
    <x:mergeCell ref="A3:E3"/>
    <x:mergeCell ref="A15:E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6" hidden="0" customWidth="1"/>
    <x:col min="3" max="3" width="26" hidden="0" customWidth="1"/>
    <x:col min="4" max="4" width="65" hidden="0" customWidth="1"/>
  </x:cols>
  <x:sheetData>
    <x:row r="1" ht="34" customHeight="1">
      <x:c r="A1" s="5" t="str">
        <x:v>Two hypothetical pilots — not actual customer results</x:v>
      </x:c>
      <x:c r="B1" s="3"/>
      <x:c r="C1" s="3"/>
      <x:c r="D1" s="3"/>
    </x:row>
    <x:row r="2" ht="30" customHeight="1">
      <x:c r="A2" s="3" t="str">
        <x:v>Editable operational aid • 2026-10-18-v1.1 • verified 2026-10-20</x:v>
      </x:c>
      <x:c r="B2" s="3"/>
      <x:c r="C2" s="3"/>
      <x:c r="D2" s="3"/>
    </x:row>
    <x:row r="3" ht="48" customHeight="1">
      <x:c r="A3" s="3" t="str">
        <x:v>Hypothetical inputs are illustrative, not benchmarks. Replace column C with your approved inputs; do not overwrite column B evidence examples.</x:v>
      </x:c>
      <x:c r="B3" s="3"/>
      <x:c r="C3" s="3"/>
      <x:c r="D3" s="3"/>
    </x:row>
    <x:row r="4" ht="38" customHeight="1">
      <x:c r="A4" s="3"/>
      <x:c r="B4" s="3"/>
      <x:c r="C4" s="3"/>
      <x:c r="D4" s="3"/>
    </x:row>
    <x:row r="5" ht="35" customHeight="1">
      <x:c r="A5" s="7" t="str">
        <x:v>Metric</x:v>
      </x:c>
      <x:c r="B5" s="7" t="str">
        <x:v>Fictional example</x:v>
      </x:c>
      <x:c r="C5" s="7" t="str">
        <x:v>Your inputs</x:v>
      </x:c>
      <x:c r="D5" s="7" t="str">
        <x:v>Instruction / owner</x:v>
      </x:c>
    </x:row>
    <x:row r="6" ht="42" customHeight="1">
      <x:c r="A6" s="3" t="str">
        <x:v>Eligible staff</x:v>
      </x:c>
      <x:c r="B6" s="3" t="n">
        <x:v>240</x:v>
      </x:c>
      <x:c r="C6" s="8"/>
      <x:c r="D6" s="3" t="str">
        <x:v>People operations: approved roster</x:v>
      </x:c>
    </x:row>
    <x:row r="7" ht="42" customHeight="1">
      <x:c r="A7" s="3" t="str">
        <x:v>With work email</x:v>
      </x:c>
      <x:c r="B7" s="3" t="n">
        <x:v>200</x:v>
      </x:c>
      <x:c r="C7" s="8"/>
      <x:c r="D7" s="3" t="str">
        <x:v>Access count, not invitation success</x:v>
      </x:c>
    </x:row>
    <x:row r="8" ht="42" customHeight="1">
      <x:c r="A8" s="3" t="str">
        <x:v>Without work email</x:v>
      </x:c>
      <x:c r="B8" s="3" t="n">
        <x:v>40</x:v>
      </x:c>
      <x:c r="C8" s="8"/>
      <x:c r="D8" s="3" t="str">
        <x:v>Offer private assistance or collection</x:v>
      </x:c>
    </x:row>
    <x:row r="9" ht="42" customHeight="1">
      <x:c r="A9" s="3" t="str">
        <x:v>Received gift</x:v>
      </x:c>
      <x:c r="B9" s="3" t="n">
        <x:v>220</x:v>
      </x:c>
      <x:c r="C9" s="8"/>
      <x:c r="D9" s="3" t="str">
        <x:v>Unique recipients, not parcels</x:v>
      </x:c>
    </x:row>
    <x:row r="10" ht="42" customHeight="1">
      <x:c r="A10" s="3" t="str">
        <x:v>Declined</x:v>
      </x:c>
      <x:c r="B10" s="3" t="n">
        <x:v>5</x:v>
      </x:c>
      <x:c r="C10" s="8"/>
      <x:c r="D10" s="3" t="str">
        <x:v>Record voluntary decline</x:v>
      </x:c>
    </x:row>
    <x:row r="11" ht="42" customHeight="1">
      <x:c r="A11" s="3" t="str">
        <x:v>Still open</x:v>
      </x:c>
      <x:c r="B11" s="3" t="n">
        <x:v>15</x:v>
      </x:c>
      <x:c r="C11" s="8"/>
      <x:c r="D11" s="3" t="str">
        <x:v>Named owner and second window</x:v>
      </x:c>
    </x:row>
    <x:row r="12" ht="42" customHeight="1">
      <x:c r="A12" s="3" t="str">
        <x:v>Recipient difference</x:v>
      </x:c>
      <x:c r="B12" s="3" t="n">
        <x:f>IF(OR(ISBLANK(B6),ISBLANK(B9),ISBLANK(B10),ISBLANK(B11)),"Unknown",IF(OR(NOT(ISNUMBER(B6)),IFERROR(B6&lt;0,TRUE),IFERROR(MOD(B6,1)&lt;&gt;0,TRUE),NOT(ISNUMBER(B9)),IFERROR(B9&lt;0,TRUE),IFERROR(MOD(B9,1)&lt;&gt;0,TRUE),NOT(ISNUMBER(B10)),IFERROR(B10&lt;0,TRUE),IFERROR(MOD(B10,1)&lt;&gt;0,TRUE),NOT(ISNUMBER(B11)),IFERROR(B11&lt;0,TRUE),IFERROR(MOD(B11,1)&lt;&gt;0,TRUE)),"Check inputs",B6-SUM(B9:B11)))</x:f>
        <x:v>0</x:v>
      </x:c>
      <x:c r="C12" s="3" t="str">
        <x:f>IF(OR(ISBLANK(C6),ISBLANK(C9),ISBLANK(C10),ISBLANK(C11)),"Unknown",IF(OR(NOT(ISNUMBER(C6)),IFERROR(C6&lt;0,TRUE),IFERROR(MOD(C6,1)&lt;&gt;0,TRUE),NOT(ISNUMBER(C9)),IFERROR(C9&lt;0,TRUE),IFERROR(MOD(C9,1)&lt;&gt;0,TRUE),NOT(ISNUMBER(C10)),IFERROR(C10&lt;0,TRUE),IFERROR(MOD(C10,1)&lt;&gt;0,TRUE),NOT(ISNUMBER(C11)),IFERROR(C11&lt;0,TRUE),IFERROR(MOD(C11,1)&lt;&gt;0,TRUE)),"Check inputs",C6-SUM(C9:C11)))</x:f>
        <x:v>Unknown</x:v>
      </x:c>
      <x:c r="D12" s="3" t="str">
        <x:v>Eligible less received, declined and open</x:v>
      </x:c>
    </x:row>
    <x:row r="13" ht="42" customHeight="1">
      <x:c r="A13" s="3" t="str">
        <x:v>Opening stock</x:v>
      </x:c>
      <x:c r="B13" s="3" t="n">
        <x:v>240</x:v>
      </x:c>
      <x:c r="C13" s="8"/>
      <x:c r="D13" s="3" t="str">
        <x:v>Custodian signs opening count</x:v>
      </x:c>
    </x:row>
    <x:row r="14" ht="42" customHeight="1">
      <x:c r="A14" s="3" t="str">
        <x:v>Handed over</x:v>
      </x:c>
      <x:c r="B14" s="3" t="n">
        <x:v>220</x:v>
      </x:c>
      <x:c r="C14" s="8"/>
      <x:c r="D14" s="3" t="str">
        <x:v>Unique units physically handed over</x:v>
      </x:c>
    </x:row>
    <x:row r="15" ht="42" customHeight="1">
      <x:c r="A15" s="3" t="str">
        <x:v>Damaged</x:v>
      </x:c>
      <x:c r="B15" s="3" t="n">
        <x:v>2</x:v>
      </x:c>
      <x:c r="C15" s="8"/>
      <x:c r="D15" s="3" t="str">
        <x:v>Quarantine; no replacement duplication</x:v>
      </x:c>
    </x:row>
    <x:row r="16" ht="42" customHeight="1">
      <x:c r="A16" s="3" t="str">
        <x:v>Returned</x:v>
      </x:c>
      <x:c r="B16" s="3" t="n">
        <x:v>3</x:v>
      </x:c>
      <x:c r="C16" s="8"/>
      <x:c r="D16" s="3" t="str">
        <x:v>Approved return, not an unexplained loss</x:v>
      </x:c>
    </x:row>
    <x:row r="17" ht="42" customHeight="1">
      <x:c r="A17" s="3" t="str">
        <x:v>Secure uncollected</x:v>
      </x:c>
      <x:c r="B17" s="3" t="n">
        <x:v>15</x:v>
      </x:c>
      <x:c r="C17" s="8"/>
      <x:c r="D17" s="3" t="str">
        <x:v>Custodian and follow-up date</x:v>
      </x:c>
    </x:row>
    <x:row r="18" ht="42" customHeight="1">
      <x:c r="A18" s="3" t="str">
        <x:v>Stock difference</x:v>
      </x:c>
      <x:c r="B18" s="3" t="n">
        <x:f>IF(OR(ISBLANK(B13),ISBLANK(B14),ISBLANK(B15),ISBLANK(B16),ISBLANK(B17)),"Unknown",IF(OR(NOT(ISNUMBER(B13)),IFERROR(B13&lt;0,TRUE),IFERROR(MOD(B13,1)&lt;&gt;0,TRUE),NOT(ISNUMBER(B14)),IFERROR(B14&lt;0,TRUE),IFERROR(MOD(B14,1)&lt;&gt;0,TRUE),NOT(ISNUMBER(B15)),IFERROR(B15&lt;0,TRUE),IFERROR(MOD(B15,1)&lt;&gt;0,TRUE),NOT(ISNUMBER(B16)),IFERROR(B16&lt;0,TRUE),IFERROR(MOD(B16,1)&lt;&gt;0,TRUE),NOT(ISNUMBER(B17)),IFERROR(B17&lt;0,TRUE),IFERROR(MOD(B17,1)&lt;&gt;0,TRUE)),"Check inputs",B13-SUM(B14:B17)))</x:f>
        <x:v>0</x:v>
      </x:c>
      <x:c r="C18" s="3" t="str">
        <x:f>IF(OR(ISBLANK(C13),ISBLANK(C14),ISBLANK(C15),ISBLANK(C16),ISBLANK(C17)),"Unknown",IF(OR(NOT(ISNUMBER(C13)),IFERROR(C13&lt;0,TRUE),IFERROR(MOD(C13,1)&lt;&gt;0,TRUE),NOT(ISNUMBER(C14)),IFERROR(C14&lt;0,TRUE),IFERROR(MOD(C14,1)&lt;&gt;0,TRUE),NOT(ISNUMBER(C15)),IFERROR(C15&lt;0,TRUE),IFERROR(MOD(C15,1)&lt;&gt;0,TRUE),NOT(ISNUMBER(C16)),IFERROR(C16&lt;0,TRUE),IFERROR(MOD(C16,1)&lt;&gt;0,TRUE),NOT(ISNUMBER(C17)),IFERROR(C17&lt;0,TRUE),IFERROR(MOD(C17,1)&lt;&gt;0,TRUE)),"Check inputs",C13-SUM(C14:C17)))</x:f>
        <x:v>Unknown</x:v>
      </x:c>
      <x:c r="D18" s="3" t="str">
        <x:v>Opening less four disposition categories</x:v>
      </x:c>
    </x:row>
    <x:row r="19" ht="42" customHeight="1">
      <x:c r="A19" s="3" t="str">
        <x:v>Operational count check</x:v>
      </x:c>
      <x:c r="B19" s="3" t="str">
        <x:f>IF(OR(ISBLANK(B6),ISBLANK(B7),ISBLANK(B8),ISBLANK(B9),ISBLANK(B10),ISBLANK(B11),ISBLANK(B13),ISBLANK(B14),ISBLANK(B15),ISBLANK(B16),ISBLANK(B17)),"Unknown",IF(OR(NOT(ISNUMBER(B6)),IFERROR(B6&lt;0,TRUE),IFERROR(MOD(B6,1)&lt;&gt;0,TRUE),NOT(ISNUMBER(B7)),IFERROR(B7&lt;0,TRUE),IFERROR(MOD(B7,1)&lt;&gt;0,TRUE),NOT(ISNUMBER(B8)),IFERROR(B8&lt;0,TRUE),IFERROR(MOD(B8,1)&lt;&gt;0,TRUE),NOT(ISNUMBER(B9)),IFERROR(B9&lt;0,TRUE),IFERROR(MOD(B9,1)&lt;&gt;0,TRUE),NOT(ISNUMBER(B10)),IFERROR(B10&lt;0,TRUE),IFERROR(MOD(B10,1)&lt;&gt;0,TRUE),NOT(ISNUMBER(B11)),IFERROR(B11&lt;0,TRUE),IFERROR(MOD(B11,1)&lt;&gt;0,TRUE),NOT(ISNUMBER(B13)),IFERROR(B13&lt;0,TRUE),IFERROR(MOD(B13,1)&lt;&gt;0,TRUE),NOT(ISNUMBER(B14)),IFERROR(B14&lt;0,TRUE),IFERROR(MOD(B14,1)&lt;&gt;0,TRUE),NOT(ISNUMBER(B15)),IFERROR(B15&lt;0,TRUE),IFERROR(MOD(B15,1)&lt;&gt;0,TRUE),NOT(ISNUMBER(B16)),IFERROR(B16&lt;0,TRUE),IFERROR(MOD(B16,1)&lt;&gt;0,TRUE),NOT(ISNUMBER(B17)),IFERROR(B17&lt;0,TRUE),IFERROR(MOD(B17,1)&lt;&gt;0,TRUE)),"Check inputs",IF(AND(B12=0,B18=0,B7+B8=B6,B14=B9),"Counts reconcile; approvals separate","Unresolved difference")))</x:f>
        <x:v>Counts reconcile; approvals separate</x:v>
      </x:c>
      <x:c r="C19" s="3" t="str">
        <x:f>IF(OR(ISBLANK(C6),ISBLANK(C7),ISBLANK(C8),ISBLANK(C9),ISBLANK(C10),ISBLANK(C11),ISBLANK(C13),ISBLANK(C14),ISBLANK(C15),ISBLANK(C16),ISBLANK(C17)),"Unknown",IF(OR(NOT(ISNUMBER(C6)),IFERROR(C6&lt;0,TRUE),IFERROR(MOD(C6,1)&lt;&gt;0,TRUE),NOT(ISNUMBER(C7)),IFERROR(C7&lt;0,TRUE),IFERROR(MOD(C7,1)&lt;&gt;0,TRUE),NOT(ISNUMBER(C8)),IFERROR(C8&lt;0,TRUE),IFERROR(MOD(C8,1)&lt;&gt;0,TRUE),NOT(ISNUMBER(C9)),IFERROR(C9&lt;0,TRUE),IFERROR(MOD(C9,1)&lt;&gt;0,TRUE),NOT(ISNUMBER(C10)),IFERROR(C10&lt;0,TRUE),IFERROR(MOD(C10,1)&lt;&gt;0,TRUE),NOT(ISNUMBER(C11)),IFERROR(C11&lt;0,TRUE),IFERROR(MOD(C11,1)&lt;&gt;0,TRUE),NOT(ISNUMBER(C13)),IFERROR(C13&lt;0,TRUE),IFERROR(MOD(C13,1)&lt;&gt;0,TRUE),NOT(ISNUMBER(C14)),IFERROR(C14&lt;0,TRUE),IFERROR(MOD(C14,1)&lt;&gt;0,TRUE),NOT(ISNUMBER(C15)),IFERROR(C15&lt;0,TRUE),IFERROR(MOD(C15,1)&lt;&gt;0,TRUE),NOT(ISNUMBER(C16)),IFERROR(C16&lt;0,TRUE),IFERROR(MOD(C16,1)&lt;&gt;0,TRUE),NOT(ISNUMBER(C17)),IFERROR(C17&lt;0,TRUE),IFERROR(MOD(C17,1)&lt;&gt;0,TRUE)),"Check inputs",IF(AND(C12=0,C18=0,C7+C8=C6,C14=C9),"Counts reconcile; approvals separate","Unresolved difference")))</x:f>
        <x:v>Unknown</x:v>
      </x:c>
      <x:c r="D19" s="3" t="str">
        <x:v>No legal approval is inferred</x:v>
      </x:c>
    </x:row>
    <x:row r="20" ht="38" customHeight="1">
      <x:c r="A20" s="3"/>
      <x:c r="B20" s="3"/>
      <x:c r="C20" s="3"/>
      <x:c r="D20" s="3"/>
    </x:row>
    <x:row r="21" ht="38" customHeight="1">
      <x:c r="A21" s="3"/>
      <x:c r="B21" s="3"/>
      <x:c r="C21" s="3"/>
      <x:c r="D21" s="3"/>
    </x:row>
    <x:row r="22" ht="35" customHeight="1">
      <x:c r="A22" s="7" t="str">
        <x:v>Metric</x:v>
      </x:c>
      <x:c r="B22" s="7" t="str">
        <x:v>Fictional example</x:v>
      </x:c>
      <x:c r="C22" s="7" t="str">
        <x:v>Your inputs</x:v>
      </x:c>
      <x:c r="D22" s="7" t="str">
        <x:v>Instruction / owner</x:v>
      </x:c>
    </x:row>
    <x:row r="23" ht="42" customHeight="1">
      <x:c r="A23" s="3" t="str">
        <x:v>Private commercial contacts</x:v>
      </x:c>
      <x:c r="B23" s="3" t="n">
        <x:v>18</x:v>
      </x:c>
      <x:c r="C23" s="8"/>
      <x:c r="D23" s="3" t="str">
        <x:v>Procurement splits list before ordering</x:v>
      </x:c>
    </x:row>
    <x:row r="24" ht="42" customHeight="1">
      <x:c r="A24" s="3" t="str">
        <x:v>Public / municipal contacts</x:v>
      </x:c>
      <x:c r="B24" s="3" t="n">
        <x:v>6</x:v>
      </x:c>
      <x:c r="C24" s="8"/>
      <x:c r="D24" s="3" t="str">
        <x:v>Separate public recipient class</x:v>
      </x:c>
    </x:row>
    <x:row r="25" ht="42" customHeight="1">
      <x:c r="A25" s="3" t="str">
        <x:v>Approved private contacts</x:v>
      </x:c>
      <x:c r="B25" s="3" t="n">
        <x:v>15</x:v>
      </x:c>
      <x:c r="C25" s="8"/>
      <x:c r="D25" s="3" t="str">
        <x:v>Written decision by responsible reviewer</x:v>
      </x:c>
    </x:row>
    <x:row r="26" ht="42" customHeight="1">
      <x:c r="A26" s="3" t="str">
        <x:v>Held private contacts</x:v>
      </x:c>
      <x:c r="B26" s="3" t="n">
        <x:v>3</x:v>
      </x:c>
      <x:c r="C26" s="8"/>
      <x:c r="D26" s="3" t="str">
        <x:v>No dispatch until decision</x:v>
      </x:c>
    </x:row>
    <x:row r="27" ht="42" customHeight="1">
      <x:c r="A27" s="3" t="str">
        <x:v>Approved public contacts</x:v>
      </x:c>
      <x:c r="B27" s="3" t="n">
        <x:v>0</x:v>
      </x:c>
      <x:c r="C27" s="8"/>
      <x:c r="D27" s="3" t="str">
        <x:v>Zero only when explicitly established</x:v>
      </x:c>
    </x:row>
    <x:row r="28" ht="42" customHeight="1">
      <x:c r="A28" s="3" t="str">
        <x:v>Held public contacts</x:v>
      </x:c>
      <x:c r="B28" s="3" t="n">
        <x:v>6</x:v>
      </x:c>
      <x:c r="C28" s="8"/>
      <x:c r="D28" s="3" t="str">
        <x:v>Uncertain contacts remain held</x:v>
      </x:c>
    </x:row>
    <x:row r="29" ht="42" customHeight="1">
      <x:c r="A29" s="3" t="str">
        <x:v>Private-list difference</x:v>
      </x:c>
      <x:c r="B29" s="3" t="n">
        <x:f>IF(OR(ISBLANK(B23),ISBLANK(B25),ISBLANK(B26)),"Unknown",IF(OR(NOT(ISNUMBER(B23)),IFERROR(B23&lt;0,TRUE),IFERROR(MOD(B23,1)&lt;&gt;0,TRUE),NOT(ISNUMBER(B25)),IFERROR(B25&lt;0,TRUE),IFERROR(MOD(B25,1)&lt;&gt;0,TRUE),NOT(ISNUMBER(B26)),IFERROR(B26&lt;0,TRUE),IFERROR(MOD(B26,1)&lt;&gt;0,TRUE)),"Check inputs",B23-B25-B26))</x:f>
        <x:v>0</x:v>
      </x:c>
      <x:c r="C29" s="3" t="str">
        <x:f>IF(OR(ISBLANK(C23),ISBLANK(C25),ISBLANK(C26)),"Unknown",IF(OR(NOT(ISNUMBER(C23)),IFERROR(C23&lt;0,TRUE),IFERROR(MOD(C23,1)&lt;&gt;0,TRUE),NOT(ISNUMBER(C25)),IFERROR(C25&lt;0,TRUE),IFERROR(MOD(C25,1)&lt;&gt;0,TRUE),NOT(ISNUMBER(C26)),IFERROR(C26&lt;0,TRUE),IFERROR(MOD(C26,1)&lt;&gt;0,TRUE)),"Check inputs",C23-C25-C26))</x:f>
        <x:v>Unknown</x:v>
      </x:c>
      <x:c r="D29" s="3" t="str">
        <x:v>Private total less approved and held</x:v>
      </x:c>
    </x:row>
    <x:row r="30" ht="42" customHeight="1">
      <x:c r="A30" s="3" t="str">
        <x:v>Public-list difference</x:v>
      </x:c>
      <x:c r="B30" s="3" t="n">
        <x:f>IF(OR(ISBLANK(B24),ISBLANK(B27),ISBLANK(B28)),"Unknown",IF(OR(NOT(ISNUMBER(B24)),IFERROR(B24&lt;0,TRUE),IFERROR(MOD(B24,1)&lt;&gt;0,TRUE),NOT(ISNUMBER(B27)),IFERROR(B27&lt;0,TRUE),IFERROR(MOD(B27,1)&lt;&gt;0,TRUE),NOT(ISNUMBER(B28)),IFERROR(B28&lt;0,TRUE),IFERROR(MOD(B28,1)&lt;&gt;0,TRUE)),"Check inputs",B24-B27-B28))</x:f>
        <x:v>0</x:v>
      </x:c>
      <x:c r="C30" s="3" t="str">
        <x:f>IF(OR(ISBLANK(C24),ISBLANK(C27),ISBLANK(C28)),"Unknown",IF(OR(NOT(ISNUMBER(C24)),IFERROR(C24&lt;0,TRUE),IFERROR(MOD(C24,1)&lt;&gt;0,TRUE),NOT(ISNUMBER(C27)),IFERROR(C27&lt;0,TRUE),IFERROR(MOD(C27,1)&lt;&gt;0,TRUE),NOT(ISNUMBER(C28)),IFERROR(C28&lt;0,TRUE),IFERROR(MOD(C28,1)&lt;&gt;0,TRUE)),"Check inputs",C24-C27-C28))</x:f>
        <x:v>Unknown</x:v>
      </x:c>
      <x:c r="D30" s="3" t="str">
        <x:v>Public total less approved and held</x:v>
      </x:c>
    </x:row>
    <x:row r="31" ht="42" customHeight="1">
      <x:c r="A31" s="3" t="str">
        <x:v>Actually sent</x:v>
      </x:c>
      <x:c r="B31" s="3" t="n">
        <x:v>15</x:v>
      </x:c>
      <x:c r="C31" s="8"/>
      <x:c r="D31" s="3" t="str">
        <x:v>Fulfilment evidence; no automatic permission</x:v>
      </x:c>
    </x:row>
    <x:row r="32" ht="42" customHeight="1">
      <x:c r="A32" s="3" t="str">
        <x:v>Approved total</x:v>
      </x:c>
      <x:c r="B32" s="3" t="n">
        <x:f>IF(OR(ISBLANK(B25),ISBLANK(B27)),"Unknown",IF(OR(NOT(ISNUMBER(B25)),IFERROR(B25&lt;0,TRUE),IFERROR(MOD(B25,1)&lt;&gt;0,TRUE),NOT(ISNUMBER(B27)),IFERROR(B27&lt;0,TRUE),IFERROR(MOD(B27,1)&lt;&gt;0,TRUE)),"Check inputs",B25+B27))</x:f>
        <x:v>15</x:v>
      </x:c>
      <x:c r="C32" s="3" t="str">
        <x:f>IF(OR(ISBLANK(C25),ISBLANK(C27)),"Unknown",IF(OR(NOT(ISNUMBER(C25)),IFERROR(C25&lt;0,TRUE),IFERROR(MOD(C25,1)&lt;&gt;0,TRUE),NOT(ISNUMBER(C27)),IFERROR(C27&lt;0,TRUE),IFERROR(MOD(C27,1)&lt;&gt;0,TRUE)),"Check inputs",C25+C27))</x:f>
        <x:v>Unknown</x:v>
      </x:c>
      <x:c r="D32" s="3" t="str">
        <x:v>Sum of explicit approvals</x:v>
      </x:c>
    </x:row>
    <x:row r="33" ht="42" customHeight="1">
      <x:c r="A33" s="3" t="str">
        <x:v>Sent above approval</x:v>
      </x:c>
      <x:c r="B33" s="3" t="n">
        <x:f>IF(OR(ISBLANK(B25),ISBLANK(B27),ISBLANK(B31)),"Unknown",IF(OR(NOT(ISNUMBER(B25)),IFERROR(B25&lt;0,TRUE),IFERROR(MOD(B25,1)&lt;&gt;0,TRUE),NOT(ISNUMBER(B27)),IFERROR(B27&lt;0,TRUE),IFERROR(MOD(B27,1)&lt;&gt;0,TRUE),NOT(ISNUMBER(B31)),IFERROR(B31&lt;0,TRUE),IFERROR(MOD(B31,1)&lt;&gt;0,TRUE)),"Check inputs",MAX(0,B31-B25-B27)))</x:f>
        <x:v>0</x:v>
      </x:c>
      <x:c r="C33" s="3" t="str">
        <x:f>IF(OR(ISBLANK(C25),ISBLANK(C27),ISBLANK(C31)),"Unknown",IF(OR(NOT(ISNUMBER(C25)),IFERROR(C25&lt;0,TRUE),IFERROR(MOD(C25,1)&lt;&gt;0,TRUE),NOT(ISNUMBER(C27)),IFERROR(C27&lt;0,TRUE),IFERROR(MOD(C27,1)&lt;&gt;0,TRUE),NOT(ISNUMBER(C31)),IFERROR(C31&lt;0,TRUE),IFERROR(MOD(C31,1)&lt;&gt;0,TRUE)),"Check inputs",MAX(0,C31-C25-C27)))</x:f>
        <x:v>Unknown</x:v>
      </x:c>
      <x:c r="D33" s="3" t="str">
        <x:v>Must not exceed approval; zero is not approval</x:v>
      </x:c>
    </x:row>
    <x:row r="34" ht="42" customHeight="1">
      <x:c r="A34" s="3" t="str">
        <x:v>Operational count check</x:v>
      </x:c>
      <x:c r="B34" s="3" t="str">
        <x:f>IF(OR(ISBLANK(B23),ISBLANK(B24),ISBLANK(B25),ISBLANK(B26),ISBLANK(B27),ISBLANK(B28),ISBLANK(B31)),"Unknown",IF(OR(NOT(ISNUMBER(B23)),IFERROR(B23&lt;0,TRUE),IFERROR(MOD(B23,1)&lt;&gt;0,TRUE),NOT(ISNUMBER(B24)),IFERROR(B24&lt;0,TRUE),IFERROR(MOD(B24,1)&lt;&gt;0,TRUE),NOT(ISNUMBER(B25)),IFERROR(B25&lt;0,TRUE),IFERROR(MOD(B25,1)&lt;&gt;0,TRUE),NOT(ISNUMBER(B26)),IFERROR(B26&lt;0,TRUE),IFERROR(MOD(B26,1)&lt;&gt;0,TRUE),NOT(ISNUMBER(B27)),IFERROR(B27&lt;0,TRUE),IFERROR(MOD(B27,1)&lt;&gt;0,TRUE),NOT(ISNUMBER(B28)),IFERROR(B28&lt;0,TRUE),IFERROR(MOD(B28,1)&lt;&gt;0,TRUE),NOT(ISNUMBER(B31)),IFERROR(B31&lt;0,TRUE),IFERROR(MOD(B31,1)&lt;&gt;0,TRUE)),"Check inputs",IF(AND(B29=0,B30=0,B33=0),"Counts reconcile; approvals separate","Unresolved difference")))</x:f>
        <x:v>Counts reconcile; approvals separate</x:v>
      </x:c>
      <x:c r="C34" s="3" t="str">
        <x:f>IF(OR(ISBLANK(C23),ISBLANK(C24),ISBLANK(C25),ISBLANK(C26),ISBLANK(C27),ISBLANK(C28),ISBLANK(C31)),"Unknown",IF(OR(NOT(ISNUMBER(C23)),IFERROR(C23&lt;0,TRUE),IFERROR(MOD(C23,1)&lt;&gt;0,TRUE),NOT(ISNUMBER(C24)),IFERROR(C24&lt;0,TRUE),IFERROR(MOD(C24,1)&lt;&gt;0,TRUE),NOT(ISNUMBER(C25)),IFERROR(C25&lt;0,TRUE),IFERROR(MOD(C25,1)&lt;&gt;0,TRUE),NOT(ISNUMBER(C26)),IFERROR(C26&lt;0,TRUE),IFERROR(MOD(C26,1)&lt;&gt;0,TRUE),NOT(ISNUMBER(C27)),IFERROR(C27&lt;0,TRUE),IFERROR(MOD(C27,1)&lt;&gt;0,TRUE),NOT(ISNUMBER(C28)),IFERROR(C28&lt;0,TRUE),IFERROR(MOD(C28,1)&lt;&gt;0,TRUE),NOT(ISNUMBER(C31)),IFERROR(C31&lt;0,TRUE),IFERROR(MOD(C31,1)&lt;&gt;0,TRUE)),"Check inputs",IF(AND(C29=0,C30=0,C33=0),"Counts reconcile; approvals separate","Unresolved difference")))</x:f>
        <x:v>Unknown</x:v>
      </x:c>
      <x:c r="D34" s="3" t="str">
        <x:v>Recipient eligibility remains a human decision</x:v>
      </x:c>
    </x:row>
    <x:row r="35" ht="38" customHeight="1">
      <x:c r="A35" s="3"/>
      <x:c r="B35" s="3"/>
      <x:c r="C35" s="3"/>
      <x:c r="D35" s="3"/>
    </x:row>
    <x:row r="36" ht="38" customHeight="1">
      <x:c r="A36" s="3"/>
      <x:c r="B36" s="3"/>
      <x:c r="C36" s="3"/>
      <x:c r="D36" s="3"/>
    </x:row>
    <x:row r="37" ht="35" customHeight="1">
      <x:c r="A37" s="7" t="str">
        <x:v>Metric</x:v>
      </x:c>
      <x:c r="B37" s="7" t="str">
        <x:v>Fictional example</x:v>
      </x:c>
      <x:c r="C37" s="7" t="str">
        <x:v>Your inputs</x:v>
      </x:c>
      <x:c r="D37" s="7" t="str">
        <x:v>Instruction / owner</x:v>
      </x:c>
    </x:row>
    <x:row r="38" ht="55" customHeight="1">
      <x:c r="A38" s="3" t="str">
        <x:v>Illustrative unit cost</x:v>
      </x:c>
      <x:c r="B38" s="9" t="n">
        <x:v>20</x:v>
      </x:c>
      <x:c r="C38" s="10"/>
      <x:c r="D38" s="3" t="str">
        <x:v>Fictional currency units; replace quotes and include all applicable taxes/fees. A lower subtotal is not a vendor ranking.</x:v>
      </x:c>
    </x:row>
    <x:row r="39" ht="55" customHeight="1">
      <x:c r="A39" s="3" t="str">
        <x:v>Packing per unit</x:v>
      </x:c>
      <x:c r="B39" s="9" t="n">
        <x:v>2</x:v>
      </x:c>
      <x:c r="C39" s="10"/>
      <x:c r="D39" s="3" t="str">
        <x:v>Fictional currency units; replace quotes and include all applicable taxes/fees. A lower subtotal is not a vendor ranking.</x:v>
      </x:c>
    </x:row>
    <x:row r="40" ht="55" customHeight="1">
      <x:c r="A40" s="3" t="str">
        <x:v>Delivery per unit</x:v>
      </x:c>
      <x:c r="B40" s="9" t="n">
        <x:v>6</x:v>
      </x:c>
      <x:c r="C40" s="10"/>
      <x:c r="D40" s="3" t="str">
        <x:v>Fictional currency units; replace quotes and include all applicable taxes/fees. A lower subtotal is not a vendor ranking.</x:v>
      </x:c>
    </x:row>
    <x:row r="41" ht="55" customHeight="1">
      <x:c r="A41" s="3" t="str">
        <x:v>Depot labour total</x:v>
      </x:c>
      <x:c r="B41" s="9" t="n">
        <x:v>120</x:v>
      </x:c>
      <x:c r="C41" s="10"/>
      <x:c r="D41" s="3" t="str">
        <x:v>Fictional currency units; replace quotes and include all applicable taxes/fees. A lower subtotal is not a vendor ranking.</x:v>
      </x:c>
    </x:row>
    <x:row r="42" ht="55" customHeight="1">
      <x:c r="A42" s="3" t="str">
        <x:v>Depot option total</x:v>
      </x:c>
      <x:c r="B42" s="9" t="n">
        <x:f>IF(OR(ISBLANK(B6),ISBLANK(B38),ISBLANK(B39),ISBLANK(B41)),"Unknown",IF(OR(IFERROR(MOD(B6,1)&lt;&gt;0,TRUE),NOT(ISNUMBER(B6)),IFERROR(B6&lt;0,TRUE),NOT(ISNUMBER(B38)),IFERROR(B38&lt;0,TRUE),NOT(ISNUMBER(B39)),IFERROR(B39&lt;0,TRUE),NOT(ISNUMBER(B41)),IFERROR(B41&lt;0,TRUE)),"Check inputs",B6*(B38+B39)+B41))</x:f>
        <x:v>5400</x:v>
      </x:c>
      <x:c r="C42" s="9" t="str">
        <x:f>IF(OR(ISBLANK(C6),ISBLANK(C38),ISBLANK(C39),ISBLANK(C41)),"Unknown",IF(OR(IFERROR(MOD(C6,1)&lt;&gt;0,TRUE),NOT(ISNUMBER(C6)),IFERROR(C6&lt;0,TRUE),NOT(ISNUMBER(C38)),IFERROR(C38&lt;0,TRUE),NOT(ISNUMBER(C39)),IFERROR(C39&lt;0,TRUE),NOT(ISNUMBER(C41)),IFERROR(C41&lt;0,TRUE)),"Check inputs",C6*(C38+C39)+C41))</x:f>
        <x:v>Unknown</x:v>
      </x:c>
      <x:c r="D42" s="3"/>
    </x:row>
    <x:row r="43" ht="55" customHeight="1">
      <x:c r="A43" s="3" t="str">
        <x:v>Delivery option total</x:v>
      </x:c>
      <x:c r="B43" s="9" t="n">
        <x:f>IF(OR(ISBLANK(B6),ISBLANK(B38),ISBLANK(B39),ISBLANK(B40)),"Unknown",IF(OR(IFERROR(MOD(B6,1)&lt;&gt;0,TRUE),NOT(ISNUMBER(B6)),IFERROR(B6&lt;0,TRUE),NOT(ISNUMBER(B38)),IFERROR(B38&lt;0,TRUE),NOT(ISNUMBER(B39)),IFERROR(B39&lt;0,TRUE),NOT(ISNUMBER(B40)),IFERROR(B40&lt;0,TRUE)),"Check inputs",B6*SUM(B38:B40)))</x:f>
        <x:v>6720</x:v>
      </x:c>
      <x:c r="C43" s="9" t="str">
        <x:f>IF(OR(ISBLANK(C6),ISBLANK(C38),ISBLANK(C39),ISBLANK(C40)),"Unknown",IF(OR(IFERROR(MOD(C6,1)&lt;&gt;0,TRUE),NOT(ISNUMBER(C6)),IFERROR(C6&lt;0,TRUE),NOT(ISNUMBER(C38)),IFERROR(C38&lt;0,TRUE),NOT(ISNUMBER(C39)),IFERROR(C39&lt;0,TRUE),NOT(ISNUMBER(C40)),IFERROR(C40&lt;0,TRUE)),"Check inputs",C6*SUM(C38:C40)))</x:f>
        <x:v>Unknown</x:v>
      </x:c>
      <x:c r="D43" s="3"/>
    </x:row>
    <x:row r="44" ht="38" customHeight="1">
      <x:c r="A44" s="3"/>
      <x:c r="B44" s="3"/>
      <x:c r="C44" s="3"/>
      <x:c r="D44" s="3"/>
    </x:row>
    <x:row r="45" ht="60" customHeight="1">
      <x:c r="A45" s="3" t="str">
        <x:v>Program owner accepts operational evidence. Legal, privacy, payroll, procurement and safety owners retain their applicable decisions.</x:v>
      </x:c>
      <x:c r="B45" s="3"/>
      <x:c r="C45" s="3"/>
      <x:c r="D45" s="3"/>
    </x:row>
  </x:sheetData>
  <x:mergeCells>
    <x:mergeCell ref="A45:D45"/>
    <x:mergeCell ref="A1:D1"/>
    <x:mergeCell ref="A2:D2"/>
    <x:mergeCell ref="A3:D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36" hidden="0" customWidth="1"/>
    <x:col min="3" max="3" width="80" hidden="0" customWidth="1"/>
  </x:cols>
  <x:sheetData>
    <x:row r="1" ht="34" customHeight="1">
      <x:c r="A1" s="5" t="str">
        <x:v>Method and source boundaries</x:v>
      </x:c>
      <x:c r="B1" s="3"/>
      <x:c r="C1" s="3"/>
    </x:row>
    <x:row r="2" ht="30" customHeight="1">
      <x:c r="A2" s="3" t="str">
        <x:v>Editable operational aid • 2026-10-18-v1.1 • verified 2026-10-20</x:v>
      </x:c>
      <x:c r="B2" s="3"/>
      <x:c r="C2" s="3"/>
    </x:row>
    <x:row r="3" ht="48" customHeight="1">
      <x:c r="A3" s="3" t="str">
        <x:v>Refresh by 2027-04-18 or earlier if recipients, access, fulfilment, rules or quotes change.</x:v>
      </x:c>
      <x:c r="B3" s="3"/>
      <x:c r="C3" s="3"/>
    </x:row>
    <x:row r="4" ht="38" customHeight="1">
      <x:c r="A4" s="3"/>
      <x:c r="B4" s="3"/>
      <x:c r="C4" s="3"/>
    </x:row>
    <x:row r="5" ht="35" customHeight="1">
      <x:c r="A5" s="7" t="str">
        <x:v>Source / item</x:v>
      </x:c>
      <x:c r="B5" s="7" t="str">
        <x:v>Date / geography</x:v>
      </x:c>
      <x:c r="C5" s="7" t="str">
        <x:v>Use and limitation</x:v>
      </x:c>
    </x:row>
    <x:row r="6" ht="55" customHeight="1">
      <x:c r="A6" s="3" t="str">
        <x:v>OSHA waste/recycling guidance</x:v>
      </x:c>
      <x:c r="B6" s="3" t="str">
        <x:v>US; checked 2026-10-20</x:v>
      </x:c>
      <x:c r="C6" s="3" t="str">
        <x:v>Hazard context only; no old injury statistics or gifting safety claim.</x:v>
      </x:c>
    </x:row>
    <x:row r="7" ht="55" customHeight="1">
      <x:c r="A7" s="3" t="str">
        <x:v>https://www.osha.gov/green-jobs/recycling/waste-management</x:v>
      </x:c>
      <x:c r="B7" s="3"/>
      <x:c r="C7" s="3"/>
    </x:row>
    <x:row r="8" ht="55" customHeight="1">
      <x:c r="A8" s="3" t="str">
        <x:v>OSHA incentive interpretation</x:v>
      </x:c>
      <x:c r="B8" s="3" t="str">
        <x:v>2018-10-11; US</x:v>
      </x:c>
      <x:c r="C8" s="3" t="str">
        <x:v>No retaliation for injury reporting; not a blanket ban on all incentives.</x:v>
      </x:c>
    </x:row>
    <x:row r="9" ht="55" customHeight="1">
      <x:c r="A9" s="3" t="str">
        <x:v>https://www.osha.gov/laws-regs/standardinterpretations/2018-10-11</x:v>
      </x:c>
      <x:c r="B9" s="3"/>
      <x:c r="C9" s="3"/>
    </x:row>
    <x:row r="10" ht="55" customHeight="1">
      <x:c r="A10" s="3" t="str">
        <x:v>Giftpack official FAQ</x:v>
      </x:c>
      <x:c r="B10" s="3" t="str">
        <x:v>Checked 2026-10-20</x:v>
      </x:c>
      <x:c r="C10" s="3" t="str">
        <x:v>Project-scoped sourcing/fulfilment; verify requested controls by demonstration.</x:v>
      </x:c>
    </x:row>
    <x:row r="11" ht="55" customHeight="1">
      <x:c r="A11" s="3" t="str">
        <x:v>https://giftpack.ai/faq/</x:v>
      </x:c>
      <x:c r="B11" s="3"/>
      <x:c r="C11" s="3"/>
    </x:row>
    <x:row r="12" ht="55" customHeight="1">
      <x:c r="A12" s="3" t="str">
        <x:v>PPAI consumer study landing</x:v>
      </x:c>
      <x:c r="B12" s="3" t="str">
        <x:v>2026-07-01; original landing checked</x:v>
      </x:c>
      <x:c r="C12" s="3" t="str">
        <x:v>Premium methodology unavailable. No survey statistic or waste-sector preference used.</x:v>
      </x:c>
    </x:row>
    <x:row r="13" ht="55" customHeight="1">
      <x:c r="A13" s="3" t="str">
        <x:v>https://www.ppai.org/media-hub/consumer-study-what-makes-branded-merch-worth-keeping/</x:v>
      </x:c>
      <x:c r="B13" s="3"/>
      <x:c r="C13" s="3"/>
    </x:row>
    <x:row r="14" ht="55" customHeight="1">
      <x:c r="A14" s="3" t="str">
        <x:v>Hypothetical inputs are illustrative, not benchmarks. Replace column C with your approved inputs; do not overwrite column B evidence examples.</x:v>
      </x:c>
      <x:c r="B14" s="3"/>
      <x:c r="C14" s="3"/>
    </x:row>
    <x:row r="15" ht="55" customHeight="1">
      <x:c r="A15" s="3" t="str">
        <x:v>Count differences compare eligible people or physical stock with mutually exclusive disposition categories. Zero is numerical balance only.</x:v>
      </x:c>
      <x:c r="B15" s="3"/>
      <x:c r="C15" s="3"/>
    </x:row>
    <x:row r="16" ht="55" customHeight="1">
      <x:c r="A16" s="3" t="str">
        <x:v>Program owner accepts operational evidence. Legal, privacy, payroll, procurement and safety owners retain their applicable decisions.</x:v>
      </x:c>
      <x:c r="B16" s="3"/>
      <x:c r="C16" s="3"/>
    </x:row>
    <x:row r="17" ht="55" customHeight="1">
      <x:c r="A17" s="3"/>
      <x:c r="B17" s="3"/>
      <x:c r="C17" s="3"/>
    </x:row>
  </x:sheetData>
  <x:mergeCells>
    <x:mergeCell ref="A7:C7"/>
    <x:mergeCell ref="A9:C9"/>
    <x:mergeCell ref="A11:C11"/>
    <x:mergeCell ref="A13:C13"/>
    <x:mergeCell ref="A14:C14"/>
    <x:mergeCell ref="A15:C15"/>
    <x:mergeCell ref="A16:C16"/>
    <x:mergeCell ref="A1:C1"/>
    <x:mergeCell ref="A2:C2"/>
    <x:mergeCell ref="A3:C3"/>
  </x:mergeCells>
  <x:pageMargins left="0.7" right="0.7" top="0.75" bottom="0.75" header="0.3" footer="0.3"/>
</x:worksheet>
</file>