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6965940e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horts" sheetId="1" r:id="Raed6c6d24b8c4f87"/>
    <x:sheet xmlns:r="http://schemas.openxmlformats.org/officeDocument/2006/relationships" name="Input" sheetId="2" r:id="R0595cf6d21d44037"/>
    <x:sheet xmlns:r="http://schemas.openxmlformats.org/officeDocument/2006/relationships" name="Definitions" sheetId="3" r:id="Red7a19484f5a4e10"/>
    <x:sheet xmlns:r="http://schemas.openxmlformats.org/officeDocument/2006/relationships" name="QA" sheetId="4" r:id="R678f492cb89145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0000"/>
    <x:numFmt numFmtId="202" formatCode="#,##0"/>
    <x:numFmt numFmtId="203" formatCode="#,##0.00;(#,##0.00);&quot;-&quot;"/>
    <x:numFmt numFmtId="204" formatCode="0.00;(0.00);0.00"/>
  </x:numFmts>
  <x:fonts count="5">
    <x:font>
      <x:sz val="11"/>
      <x:name val="Carlito"/>
    </x:font>
    <x:font>
      <x:sz val="11"/>
      <x:color rgb="FF263846"/>
      <x:name val="Arial"/>
    </x:font>
    <x:font>
      <x:b/>
      <x:sz val="16"/>
      <x:color rgb="FF263846"/>
      <x:name val="Arial"/>
    </x:font>
    <x:font>
      <x:b/>
      <x:sz val="11"/>
      <x:color rgb="FFFFFFFF"/>
      <x:name val="Arial"/>
    </x:font>
    <x:font>
      <x:sz val="11"/>
      <x:color rgb="FF1856B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95A"/>
      </x:patternFill>
    </x:fill>
    <x:fill>
      <x:patternFill patternType="solid">
        <x:fgColor rgb="FFFFF3D5"/>
      </x:patternFill>
    </x:fill>
    <x:fill>
      <x:patternFill patternType="solid">
        <x:fgColor rgb="FFEDF3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4CD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D3528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541dbabb84eec" /><Relationship Type="http://schemas.openxmlformats.org/officeDocument/2006/relationships/theme" Target="/xl/theme/theme1.xml" Id="R16fca905dd2641c0" /><Relationship Type="http://schemas.openxmlformats.org/officeDocument/2006/relationships/sharedStrings" Target="/xl/sharedStrings.xml" Id="Rbcb8c7d7ed304ee6" /><Relationship Type="http://schemas.openxmlformats.org/officeDocument/2006/relationships/worksheet" Target="/xl/worksheets/sheet1.xml" Id="Raed6c6d24b8c4f87" /><Relationship Type="http://schemas.openxmlformats.org/officeDocument/2006/relationships/worksheet" Target="/xl/worksheets/sheet2.xml" Id="R0595cf6d21d44037" /><Relationship Type="http://schemas.openxmlformats.org/officeDocument/2006/relationships/worksheet" Target="/xl/worksheets/sheet3.xml" Id="Red7a19484f5a4e10" /><Relationship Type="http://schemas.openxmlformats.org/officeDocument/2006/relationships/worksheet" Target="/xl/worksheets/sheet4.xml" Id="R678f492cb89145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495A"/>
  </x:sheetPr>
  <x:sheetViews>
    <x:sheetView showGridLines="0" workbookViewId="0"/>
  </x:sheetViews>
  <x:sheetFormatPr defaultRowHeight="15"/>
  <x:cols>
    <x:col min="1" max="1" width="34" hidden="0" customWidth="1"/>
    <x:col min="2" max="2" width="29" hidden="0" customWidth="1"/>
    <x:col min="3" max="3" width="29" hidden="0" customWidth="1"/>
    <x:col min="4" max="4" width="61" hidden="0" customWidth="1"/>
    <x:col min="5" max="5" width="24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Corporate gift unit economics 2027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36" customHeight="1">
      <x:c r="A4" s="8" t="str">
        <x:v>Metric</x:v>
      </x:c>
      <x:c r="B4" s="8" t="str">
        <x:v>Cohort A</x:v>
      </x:c>
      <x:c r="C4" s="8" t="str">
        <x:v>Cohort B</x:v>
      </x:c>
      <x:c r="D4" s="8" t="str">
        <x:v>Reading rule</x:v>
      </x:c>
      <x:c r="E4" s="2"/>
    </x:row>
    <x:row r="5" ht="26" customHeight="1">
      <x:c r="A5" s="2" t="str">
        <x:v>Cohort ID</x:v>
      </x:c>
      <x:c r="B5" s="18" t="str">
        <x:f>'Input'!B5</x:f>
        <x:v>DEMO-A</x:v>
      </x:c>
      <x:c r="C5" s="18" t="str">
        <x:f>'Input'!C5</x:f>
        <x:v>DEMO-B</x:v>
      </x:c>
      <x:c r="D5" s="9"/>
      <x:c r="E5" s="2"/>
    </x:row>
    <x:row r="6" ht="26" customHeight="1">
      <x:c r="A6" s="2" t="str">
        <x:v>Reporting currency</x:v>
      </x:c>
      <x:c r="B6" s="18" t="str">
        <x:f>'Input'!B9</x:f>
        <x:v>USD</x:v>
      </x:c>
      <x:c r="C6" s="18" t="str">
        <x:f>'Input'!C9</x:f>
        <x:v>USD</x:v>
      </x:c>
      <x:c r="D6" s="9"/>
      <x:c r="E6" s="2"/>
    </x:row>
    <x:row r="7" ht="26" customHeight="1">
      <x:c r="A7" s="2" t="str">
        <x:v>Evidence state</x:v>
      </x:c>
      <x:c r="B7" s="18" t="str">
        <x:f>'Input'!B27</x:f>
        <x:v>Estimated</x:v>
      </x:c>
      <x:c r="C7" s="18" t="str">
        <x:f>'Input'!C27</x:f>
        <x:v>Estimated</x:v>
      </x:c>
      <x:c r="D7" s="9" t="str">
        <x:v>Estimated is not final invoice evidence</x:v>
      </x:c>
      <x:c r="E7" s="2"/>
    </x:row>
    <x:row r="8" ht="26" customHeight="1">
      <x:c r="A8" s="2" t="str">
        <x:v>Input status</x:v>
      </x:c>
      <x:c r="B8" s="18" t="str">
        <x:f>IF(OR(LEN(TRIM('Input'!B5))=0,LEN(TRIM('Input'!B28))=0,LEN(TRIM('Input'!B29))=0,COUNTBLANK('Input'!B5:B13)&gt;0,COUNTBLANK('Input'!B27:B29)&gt;0,COUNT('Input'!B14:B26)&lt;&gt;13,NOT(ISNUMBER('Input'!B6)),NOT(ISNUMBER('Input'!B7)),NOT(ISNUMBER('Input'!B11)),NOT(ISNUMBER('Input'!B10))),"Missing input",IF(OR('Input'!B7&lt;'Input'!B6,'Input'!B10&lt;=0,AND('Input'!B8='Input'!B9,'Input'!B10&lt;&gt;1),MIN('Input'!B14:B26)&lt;0,'Input'!B14&lt;&gt;INT('Input'!B14),'Input'!B15&lt;&gt;INT('Input'!B15),'Input'!B16&lt;&gt;INT('Input'!B16),'Input'!B15&gt;'Input'!B14,'Input'!B16&gt;'Input'!B15,'Input'!B5='Input'!C5,AND('Input'!B27&lt;&gt;"Final",'Input'!B27&lt;&gt;"Estimated",'Input'!B27&lt;&gt;"Missing")),"Review inputs",IF('Input'!B27="Missing","Missing evidence","Inputs present")))</x:f>
        <x:v>Inputs present</x:v>
      </x:c>
      <x:c r="C8" s="18" t="str">
        <x:f>IF(OR(LEN(TRIM('Input'!C5))=0,LEN(TRIM('Input'!C28))=0,LEN(TRIM('Input'!C29))=0,COUNTBLANK('Input'!C5:C13)&gt;0,COUNTBLANK('Input'!C27:C29)&gt;0,COUNT('Input'!C14:C26)&lt;&gt;13,NOT(ISNUMBER('Input'!C6)),NOT(ISNUMBER('Input'!C7)),NOT(ISNUMBER('Input'!C11)),NOT(ISNUMBER('Input'!C10))),"Missing input",IF(OR('Input'!C7&lt;'Input'!C6,'Input'!C10&lt;=0,AND('Input'!C8='Input'!C9,'Input'!C10&lt;&gt;1),MIN('Input'!C14:C26)&lt;0,'Input'!C14&lt;&gt;INT('Input'!C14),'Input'!C15&lt;&gt;INT('Input'!C15),'Input'!C16&lt;&gt;INT('Input'!C16),'Input'!C15&gt;'Input'!C14,'Input'!C16&gt;'Input'!C15,'Input'!B5='Input'!C5,AND('Input'!C27&lt;&gt;"Final",'Input'!C27&lt;&gt;"Estimated",'Input'!C27&lt;&gt;"Missing")),"Review inputs",IF('Input'!C27="Missing","Missing evidence","Inputs present")))</x:f>
        <x:v>Inputs present</x:v>
      </x:c>
      <x:c r="D8" s="9" t="str">
        <x:v>Resolve missing or inconsistent inputs before use</x:v>
      </x:c>
      <x:c r="E8" s="2"/>
    </x:row>
    <x:row r="9" ht="26" customHeight="1">
      <x:c r="A9" s="2" t="str">
        <x:v>Gross cost (source)</x:v>
      </x:c>
      <x:c r="B9" s="19" t="n">
        <x:f>IF(B8="Inputs present",SUM('Input'!B17:B24)+'Input'!B26,"")</x:f>
        <x:v>30000</x:v>
      </x:c>
      <x:c r="C9" s="19" t="n">
        <x:f>IF(C8="Inputs present",SUM('Input'!C17:C24)+'Input'!C26,"")</x:f>
        <x:v>480000</x:v>
      </x:c>
      <x:c r="D9" s="9" t="str">
        <x:v>Sum products through labor, plus incremental replacement</x:v>
      </x:c>
      <x:c r="E9" s="2"/>
    </x:row>
    <x:row r="10" ht="26" customHeight="1">
      <x:c r="A10" s="2" t="str">
        <x:v>Net cost (source)</x:v>
      </x:c>
      <x:c r="B10" s="19" t="n">
        <x:f>IF(ISNUMBER(B9),B9-'Input'!B25,"")</x:f>
        <x:v>29000</x:v>
      </x:c>
      <x:c r="C10" s="19" t="n">
        <x:f>IF(ISNUMBER(C9),C9-'Input'!C25,"")</x:f>
        <x:v>464000</x:v>
      </x:c>
      <x:c r="D10" s="9" t="str">
        <x:v>Subtract accepted credits once; negative net requires review</x:v>
      </x:c>
      <x:c r="E10" s="2"/>
    </x:row>
    <x:row r="11" ht="26" customHeight="1">
      <x:c r="A11" s="2" t="str">
        <x:v>Net cost (reporting)</x:v>
      </x:c>
      <x:c r="B11" s="19" t="n">
        <x:f>IF(ISNUMBER(B10),B10*'Input'!B10,"")</x:f>
        <x:v>29000</x:v>
      </x:c>
      <x:c r="C11" s="19" t="n">
        <x:f>IF(ISNUMBER(C10),C10*'Input'!C10,"")</x:f>
        <x:v>14500</x:v>
      </x:c>
      <x:c r="D11" s="9" t="str">
        <x:v>Source net cost multiplied by dated entered conversion rate</x:v>
      </x:c>
      <x:c r="E11" s="2"/>
    </x:row>
    <x:row r="12" ht="26" customHeight="1">
      <x:c r="A12" s="2" t="str">
        <x:v>Eligible people</x:v>
      </x:c>
      <x:c r="B12" s="20" t="n">
        <x:f>IF(B8="Inputs present",'Input'!B14,"")</x:f>
        <x:v>800</x:v>
      </x:c>
      <x:c r="C12" s="20" t="n">
        <x:f>IF(C8="Inputs present",'Input'!C14,"")</x:f>
        <x:v>400</x:v>
      </x:c>
      <x:c r="D12" s="9" t="str">
        <x:v>Population fixed by roster, not invitation count</x:v>
      </x:c>
      <x:c r="E12" s="2"/>
    </x:row>
    <x:row r="13" ht="26" customHeight="1">
      <x:c r="A13" s="2" t="str">
        <x:v>Claimed people</x:v>
      </x:c>
      <x:c r="B13" s="20" t="n">
        <x:f>IF(B8="Inputs present",'Input'!B15,"")</x:f>
        <x:v>500</x:v>
      </x:c>
      <x:c r="C13" s="20" t="n">
        <x:f>IF(C8="Inputs present",'Input'!C15,"")</x:f>
        <x:v>250</x:v>
      </x:c>
      <x:c r="D13" s="9" t="str">
        <x:v>Unique accepted claimants within that population</x:v>
      </x:c>
      <x:c r="E13" s="2"/>
    </x:row>
    <x:row r="14" ht="26" customHeight="1">
      <x:c r="A14" s="2" t="str">
        <x:v>Delivered people</x:v>
      </x:c>
      <x:c r="B14" s="20" t="n">
        <x:f>IF(B8="Inputs present",'Input'!B16,"")</x:f>
        <x:v>450</x:v>
      </x:c>
      <x:c r="C14" s="20" t="n">
        <x:f>IF(C8="Inputs present",'Input'!C16,"")</x:f>
        <x:v>225</x:v>
      </x:c>
      <x:c r="D14" s="9" t="str">
        <x:v>Unique accepted recipients; not shipment count</x:v>
      </x:c>
      <x:c r="E14" s="2"/>
    </x:row>
    <x:row r="15" ht="26" customHeight="1">
      <x:c r="A15" s="2" t="str">
        <x:v>Cost per eligible person</x:v>
      </x:c>
      <x:c r="B15" s="19" t="n">
        <x:f>IF(AND(ISNUMBER(B11),ISNUMBER(B12)),IF(B12=0,"",B11/B12),"")</x:f>
        <x:v>36.25</x:v>
      </x:c>
      <x:c r="C15" s="19" t="n">
        <x:f>IF(AND(ISNUMBER(C11),ISNUMBER(C12)),IF(C12=0,"",C11/C12),"")</x:f>
        <x:v>36.25</x:v>
      </x:c>
      <x:c r="D15" s="9" t="str">
        <x:v>Cost of offering the program to the whole population</x:v>
      </x:c>
      <x:c r="E15" s="2"/>
    </x:row>
    <x:row r="16" ht="26" customHeight="1">
      <x:c r="A16" s="2" t="str">
        <x:v>Cost per claiming person</x:v>
      </x:c>
      <x:c r="B16" s="19" t="n">
        <x:f>IF(AND(ISNUMBER(B11),ISNUMBER(B13)),IF(B13=0,"",B11/B13),"")</x:f>
        <x:v>58</x:v>
      </x:c>
      <x:c r="C16" s="19" t="n">
        <x:f>IF(AND(ISNUMBER(C11),ISNUMBER(C13)),IF(C13=0,"",C11/C13),"")</x:f>
        <x:v>58</x:v>
      </x:c>
      <x:c r="D16" s="9" t="str">
        <x:v>Cost allocated across accepted claimants</x:v>
      </x:c>
      <x:c r="E16" s="2"/>
    </x:row>
    <x:row r="17" ht="26" customHeight="1">
      <x:c r="A17" s="2" t="str">
        <x:v>Cost per delivered person</x:v>
      </x:c>
      <x:c r="B17" s="19" t="n">
        <x:f>IF(AND(ISNUMBER(B11),ISNUMBER(B14)),IF(B14=0,"",B11/B14),"")</x:f>
        <x:v>64.44444444444444</x:v>
      </x:c>
      <x:c r="C17" s="19" t="n">
        <x:f>IF(AND(ISNUMBER(C11),ISNUMBER(C14)),IF(C14=0,"",C11/C14),"")</x:f>
        <x:v>64.44444444444444</x:v>
      </x:c>
      <x:c r="D17" s="9" t="str">
        <x:v>Cost allocated across accepted deliveries</x:v>
      </x:c>
      <x:c r="E17" s="2"/>
    </x:row>
    <x:row r="18" ht="26" customHeight="1">
      <x:c r="A18" s="2"/>
      <x:c r="B18" s="2"/>
      <x:c r="C18" s="2"/>
      <x:c r="D18" s="9"/>
      <x:c r="E18" s="2"/>
    </x:row>
    <x:row r="19" ht="26" customHeight="1">
      <x:c r="A19" s="2" t="str">
        <x:v>Matched-cohort aggregate</x:v>
      </x:c>
      <x:c r="B19" s="2" t="str">
        <x:f>IF(AND(B8="Inputs present",C8="Inputs present",'Input'!B9='Input'!C9,'Input'!B12='Input'!C12,'Input'!B13='Input'!C13,'Input'!B6='Input'!C6,'Input'!B7='Input'!C7,B7=C7),"Matched inputs","Do not combine")</x:f>
        <x:v>Matched inputs</x:v>
      </x:c>
      <x:c r="C19" s="2"/>
      <x:c r="D19" s="9" t="str">
        <x:v>Matching labels record a finance decision; not proof of comparability</x:v>
      </x:c>
      <x:c r="E19" s="2"/>
    </x:row>
    <x:row r="20" ht="26" customHeight="1">
      <x:c r="A20" s="2" t="str">
        <x:v>Combined cost per delivery</x:v>
      </x:c>
      <x:c r="B20" s="16" t="n">
        <x:f>IF(B19="Matched inputs",IF(SUM(B14:C14)=0,"",SUM(B11:C11)/SUM(B14:C14)),"")</x:f>
        <x:v>64.44444444444444</x:v>
      </x:c>
      <x:c r="C20" s="2"/>
      <x:c r="D20" s="9" t="str">
        <x:v>Ratio of sums, never the mean of regional unit costs</x:v>
      </x:c>
      <x:c r="E20" s="2"/>
    </x:row>
    <x:row r="21" ht="26" customHeight="1">
      <x:c r="A21" s="2"/>
      <x:c r="B21" s="2"/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 t="str">
        <x:v>Method v2027-v1, planned 2026-10-17; produced 2026-10-20</x:v>
      </x:c>
      <x:c r="B23" s="2" t="str"/>
      <x:c r="C23" s="2" t="str"/>
      <x:c r="D23" s="2" t="str"/>
      <x:c r="E23" s="2"/>
    </x:row>
    <x:row r="24" ht="26" customHeight="1">
      <x:c r="A24" s="2" t="str">
        <x:v>Shared-English workbook; all populated figures are hypothetical.</x:v>
      </x:c>
      <x:c r="B24" s="2" t="str"/>
      <x:c r="C24" s="2" t="str"/>
      <x:c r="D24" s="2" t="str"/>
      <x:c r="E24" s="2"/>
    </x:row>
    <x:row r="25" ht="26" customHeight="1">
      <x:c r="A25" s="2" t="str">
        <x:v>Capacity: two cohorts. Extend formulas and tests before adding columns.</x:v>
      </x:c>
      <x:c r="B25" s="2" t="str"/>
      <x:c r="C25" s="2" t="str"/>
      <x:c r="D25" s="2" t="str"/>
      <x:c r="E25" s="2"/>
    </x:row>
    <x:row r="26" ht="26" customHeight="1">
      <x:c r="A26" s="2" t="str">
        <x:v>Cost ratios are not ROI, causal lift, tax advice or spending approval.</x:v>
      </x:c>
      <x:c r="B26" s="2" t="str"/>
      <x:c r="C26" s="2" t="str"/>
      <x:c r="D26" s="2" t="str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2"/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  <x:row r="36" ht="26" customHeight="1">
      <x:c r="A36" s="2"/>
      <x:c r="B36" s="2"/>
      <x:c r="C36" s="2"/>
      <x:c r="D36" s="2"/>
      <x:c r="E36" s="2"/>
    </x:row>
    <x:row r="37" ht="26" customHeight="1">
      <x:c r="A37" s="2"/>
      <x:c r="B37" s="2"/>
      <x:c r="C37" s="2"/>
      <x:c r="D37" s="2"/>
      <x:c r="E37" s="2"/>
    </x:row>
    <x:row r="38" ht="26" customHeight="1">
      <x:c r="A38" s="2"/>
      <x:c r="B38" s="2"/>
      <x:c r="C38" s="2"/>
      <x:c r="D38" s="2"/>
      <x:c r="E38" s="2"/>
    </x:row>
    <x:row r="39" ht="26" customHeight="1">
      <x:c r="A39" s="2"/>
      <x:c r="B39" s="2"/>
      <x:c r="C39" s="2"/>
      <x:c r="D39" s="2"/>
      <x:c r="E39" s="2"/>
    </x:row>
    <x:row r="40" ht="26" customHeight="1">
      <x:c r="A40" s="2"/>
      <x:c r="B40" s="2"/>
      <x:c r="C40" s="2"/>
      <x:c r="D40" s="2"/>
      <x:c r="E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30" hidden="0" customWidth="1"/>
    <x:col min="3" max="3" width="30" hidden="0" customWidth="1"/>
    <x:col min="4" max="4" width="63" hidden="0" customWidth="1"/>
    <x:col min="5" max="5" width="24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Gift unit economics: inputs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36" customHeight="1">
      <x:c r="A4" s="8" t="str">
        <x:v>Field</x:v>
      </x:c>
      <x:c r="B4" s="8" t="str">
        <x:v>Cohort A (fictional)</x:v>
      </x:c>
      <x:c r="C4" s="8" t="str">
        <x:v>Cohort B (fictional)</x:v>
      </x:c>
      <x:c r="D4" s="8" t="str">
        <x:v>Definition / evidence required</x:v>
      </x:c>
      <x:c r="E4" s="2"/>
    </x:row>
    <x:row r="5" ht="26" customHeight="1">
      <x:c r="A5" s="2" t="str">
        <x:v>Cohort ID</x:v>
      </x:c>
      <x:c r="B5" s="11" t="str">
        <x:v>DEMO-A</x:v>
      </x:c>
      <x:c r="C5" s="11" t="str">
        <x:v>DEMO-B</x:v>
      </x:c>
      <x:c r="D5" s="9" t="str">
        <x:v>Unique population; no personal data</x:v>
      </x:c>
      <x:c r="E5" s="2"/>
    </x:row>
    <x:row r="6" ht="26" customHeight="1">
      <x:c r="A6" s="2" t="str">
        <x:v>Period start</x:v>
      </x:c>
      <x:c r="B6" s="12" t="n">
        <x:v>46296</x:v>
      </x:c>
      <x:c r="C6" s="12" t="n">
        <x:v>46296</x:v>
      </x:c>
      <x:c r="D6" s="9" t="str">
        <x:v>Same observation basis for comparison</x:v>
      </x:c>
      <x:c r="E6" s="2"/>
    </x:row>
    <x:row r="7" ht="26" customHeight="1">
      <x:c r="A7" s="2" t="str">
        <x:v>Observation cutoff</x:v>
      </x:c>
      <x:c r="B7" s="12" t="n">
        <x:v>46312</x:v>
      </x:c>
      <x:c r="C7" s="12" t="n">
        <x:v>46312</x:v>
      </x:c>
      <x:c r="D7" s="9" t="str">
        <x:v>All status extracts use this date</x:v>
      </x:c>
      <x:c r="E7" s="2"/>
    </x:row>
    <x:row r="8" ht="26" customHeight="1">
      <x:c r="A8" s="2" t="str">
        <x:v>Source currency</x:v>
      </x:c>
      <x:c r="B8" s="11" t="str">
        <x:v>USD</x:v>
      </x:c>
      <x:c r="C8" s="11" t="str">
        <x:v>TWD</x:v>
      </x:c>
      <x:c r="D8" s="9" t="str">
        <x:v>All cost rows use this one currency</x:v>
      </x:c>
      <x:c r="E8" s="2"/>
    </x:row>
    <x:row r="9" ht="26" customHeight="1">
      <x:c r="A9" s="2" t="str">
        <x:v>Reporting currency</x:v>
      </x:c>
      <x:c r="B9" s="11" t="str">
        <x:v>USD</x:v>
      </x:c>
      <x:c r="C9" s="11" t="str">
        <x:v>USD</x:v>
      </x:c>
      <x:c r="D9" s="9" t="str">
        <x:v>Convert before aggregation</x:v>
      </x:c>
      <x:c r="E9" s="2"/>
    </x:row>
    <x:row r="10" ht="26" customHeight="1">
      <x:c r="A10" s="2" t="str">
        <x:v>Reporting units per source unit</x:v>
      </x:c>
      <x:c r="B10" s="13" t="n">
        <x:v>1</x:v>
      </x:c>
      <x:c r="C10" s="13" t="n">
        <x:v>0.03125</x:v>
      </x:c>
      <x:c r="D10" s="9" t="str">
        <x:v>Fictional rates, not current market rates</x:v>
      </x:c>
      <x:c r="E10" s="2"/>
    </x:row>
    <x:row r="11" ht="26" customHeight="1">
      <x:c r="A11" s="2" t="str">
        <x:v>FX rate date</x:v>
      </x:c>
      <x:c r="B11" s="12" t="n">
        <x:v>46312</x:v>
      </x:c>
      <x:c r="C11" s="12" t="n">
        <x:v>46312</x:v>
      </x:c>
      <x:c r="D11" s="9" t="str">
        <x:v>Approved rate source and date in evidence</x:v>
      </x:c>
      <x:c r="E11" s="2"/>
    </x:row>
    <x:row r="12" ht="26" customHeight="1">
      <x:c r="A12" s="2" t="str">
        <x:v>Cost basis</x:v>
      </x:c>
      <x:c r="B12" s="11" t="str">
        <x:v>Net nonrecoverable cost</x:v>
      </x:c>
      <x:c r="C12" s="11" t="str">
        <x:v>Net nonrecoverable cost</x:v>
      </x:c>
      <x:c r="D12" s="9" t="str">
        <x:v>Finance approves tax inclusions and exclusions</x:v>
      </x:c>
      <x:c r="E12" s="2"/>
    </x:row>
    <x:row r="13" ht="26" customHeight="1">
      <x:c r="A13" s="2" t="str">
        <x:v>Comparison group</x:v>
      </x:c>
      <x:c r="B13" s="11" t="str">
        <x:v>DEMO-MATCHED</x:v>
      </x:c>
      <x:c r="C13" s="11" t="str">
        <x:v>DEMO-MATCHED</x:v>
      </x:c>
      <x:c r="D13" s="9" t="str">
        <x:v>Same purpose, window and denominator definitions</x:v>
      </x:c>
      <x:c r="E13" s="2"/>
    </x:row>
    <x:row r="14" ht="26" customHeight="1">
      <x:c r="A14" s="2" t="str">
        <x:v>Eligible people</x:v>
      </x:c>
      <x:c r="B14" s="14" t="n">
        <x:v>800</x:v>
      </x:c>
      <x:c r="C14" s="14" t="n">
        <x:v>400</x:v>
      </x:c>
      <x:c r="D14" s="9" t="str">
        <x:v>Unique eligible people at fixed roster cutoff</x:v>
      </x:c>
      <x:c r="E14" s="2"/>
    </x:row>
    <x:row r="15" ht="26" customHeight="1">
      <x:c r="A15" s="2" t="str">
        <x:v>People with accepted claim</x:v>
      </x:c>
      <x:c r="B15" s="14" t="n">
        <x:v>500</x:v>
      </x:c>
      <x:c r="C15" s="14" t="n">
        <x:v>250</x:v>
      </x:c>
      <x:c r="D15" s="9" t="str">
        <x:v>Distinct people, not repeated clicks or parcels</x:v>
      </x:c>
      <x:c r="E15" s="2"/>
    </x:row>
    <x:row r="16" ht="26" customHeight="1">
      <x:c r="A16" s="2" t="str">
        <x:v>People with accepted delivery</x:v>
      </x:c>
      <x:c r="B16" s="14" t="n">
        <x:v>450</x:v>
      </x:c>
      <x:c r="C16" s="14" t="n">
        <x:v>225</x:v>
      </x:c>
      <x:c r="D16" s="9" t="str">
        <x:v>Distinct people; replacements do not add people</x:v>
      </x:c>
      <x:c r="E16" s="2"/>
    </x:row>
    <x:row r="17" ht="26" customHeight="1">
      <x:c r="A17" s="2" t="str">
        <x:v>Products</x:v>
      </x:c>
      <x:c r="B17" s="15" t="n">
        <x:v>18000</x:v>
      </x:c>
      <x:c r="C17" s="15" t="n">
        <x:v>288000</x:v>
      </x:c>
      <x:c r="D17" s="9" t="str">
        <x:v>Gross assigned cost; exclude unconsumed prepayment</x:v>
      </x:c>
      <x:c r="E17" s="2"/>
    </x:row>
    <x:row r="18" ht="26" customHeight="1">
      <x:c r="A18" s="2" t="str">
        <x:v>Decoration</x:v>
      </x:c>
      <x:c r="B18" s="15" t="n">
        <x:v>1000</x:v>
      </x:c>
      <x:c r="C18" s="15" t="n">
        <x:v>16000</x:v>
      </x:c>
      <x:c r="D18" s="9" t="str">
        <x:v>Only cost allocated to this cohort</x:v>
      </x:c>
      <x:c r="E18" s="2"/>
    </x:row>
    <x:row r="19" ht="26" customHeight="1">
      <x:c r="A19" s="2" t="str">
        <x:v>Packaging</x:v>
      </x:c>
      <x:c r="B19" s="15" t="n">
        <x:v>1500</x:v>
      </x:c>
      <x:c r="C19" s="15" t="n">
        <x:v>24000</x:v>
      </x:c>
      <x:c r="D19" s="9" t="str">
        <x:v>Separate from decoration</x:v>
      </x:c>
      <x:c r="E19" s="2"/>
    </x:row>
    <x:row r="20" ht="26" customHeight="1">
      <x:c r="A20" s="2" t="str">
        <x:v>Freight and fulfillment</x:v>
      </x:c>
      <x:c r="B20" s="15" t="n">
        <x:v>4500</x:v>
      </x:c>
      <x:c r="C20" s="15" t="n">
        <x:v>72000</x:v>
      </x:c>
      <x:c r="D20" s="9" t="str">
        <x:v>Include failed attempts charged to this cohort</x:v>
      </x:c>
      <x:c r="E20" s="2"/>
    </x:row>
    <x:row r="21" ht="26" customHeight="1">
      <x:c r="A21" s="2" t="str">
        <x:v>Duties</x:v>
      </x:c>
      <x:c r="B21" s="15" t="n">
        <x:v>600</x:v>
      </x:c>
      <x:c r="C21" s="15" t="n">
        <x:v>9600</x:v>
      </x:c>
      <x:c r="D21" s="9" t="str">
        <x:v>User-entered actual or disclosed estimate</x:v>
      </x:c>
      <x:c r="E21" s="2"/>
    </x:row>
    <x:row r="22" ht="26" customHeight="1">
      <x:c r="A22" s="2" t="str">
        <x:v>Nonrecoverable tax</x:v>
      </x:c>
      <x:c r="B22" s="15" t="n">
        <x:v>400</x:v>
      </x:c>
      <x:c r="C22" s="15" t="n">
        <x:v>6400</x:v>
      </x:c>
      <x:c r="D22" s="9" t="str">
        <x:v>No automatic tax determination</x:v>
      </x:c>
      <x:c r="E22" s="2"/>
    </x:row>
    <x:row r="23" ht="26" customHeight="1">
      <x:c r="A23" s="2" t="str">
        <x:v>Platform allocation</x:v>
      </x:c>
      <x:c r="B23" s="15" t="n">
        <x:v>1000</x:v>
      </x:c>
      <x:c r="C23" s="15" t="n">
        <x:v>16000</x:v>
      </x:c>
      <x:c r="D23" s="9" t="str">
        <x:v>Allocation basis signed by finance</x:v>
      </x:c>
      <x:c r="E23" s="2"/>
    </x:row>
    <x:row r="24" ht="26" customHeight="1">
      <x:c r="A24" s="2" t="str">
        <x:v>Internal labor allocation</x:v>
      </x:c>
      <x:c r="B24" s="15" t="n">
        <x:v>2000</x:v>
      </x:c>
      <x:c r="C24" s="15" t="n">
        <x:v>32000</x:v>
      </x:c>
      <x:c r="D24" s="9" t="str">
        <x:v>Time and approved loaded rate evidence</x:v>
      </x:c>
      <x:c r="E24" s="2"/>
    </x:row>
    <x:row r="25" ht="26" customHeight="1">
      <x:c r="A25" s="2" t="str">
        <x:v>Refunds and credits</x:v>
      </x:c>
      <x:c r="B25" s="15" t="n">
        <x:v>1000</x:v>
      </x:c>
      <x:c r="C25" s="15" t="n">
        <x:v>16000</x:v>
      </x:c>
      <x:c r="D25" s="9" t="str">
        <x:v>Positive number subtracted once; not pending refund</x:v>
      </x:c>
      <x:c r="E25" s="2"/>
    </x:row>
    <x:row r="26" ht="26" customHeight="1">
      <x:c r="A26" s="2" t="str">
        <x:v>Replacement incremental cost</x:v>
      </x:c>
      <x:c r="B26" s="15" t="n">
        <x:v>1000</x:v>
      </x:c>
      <x:c r="C26" s="15" t="n">
        <x:v>16000</x:v>
      </x:c>
      <x:c r="D26" s="9" t="str">
        <x:v>Only extra cost not already in other cost rows</x:v>
      </x:c>
      <x:c r="E26" s="2"/>
    </x:row>
    <x:row r="27" ht="26" customHeight="1">
      <x:c r="A27" s="2" t="str">
        <x:v>Evidence state</x:v>
      </x:c>
      <x:c r="B27" s="11" t="str">
        <x:v>Estimated</x:v>
      </x:c>
      <x:c r="C27" s="11" t="str">
        <x:v>Estimated</x:v>
      </x:c>
      <x:c r="D27" s="9" t="str">
        <x:v>Final, Estimated or Missing; samples never Final</x:v>
      </x:c>
      <x:c r="E27" s="2"/>
    </x:row>
    <x:row r="28" ht="26" customHeight="1">
      <x:c r="A28" s="2" t="str">
        <x:v>Finance owner</x:v>
      </x:c>
      <x:c r="B28" s="11" t="str">
        <x:v>Fictional finance owner</x:v>
      </x:c>
      <x:c r="C28" s="11" t="str">
        <x:v>Fictional finance owner</x:v>
      </x:c>
      <x:c r="D28" s="9" t="str">
        <x:v>Replace with actual accountable owner</x:v>
      </x:c>
      <x:c r="E28" s="2"/>
    </x:row>
    <x:row r="29" ht="26" customHeight="1">
      <x:c r="A29" s="2" t="str">
        <x:v>Evidence reference</x:v>
      </x:c>
      <x:c r="B29" s="11" t="str">
        <x:v>Fictional example only</x:v>
      </x:c>
      <x:c r="C29" s="11" t="str">
        <x:v>Fictional example only</x:v>
      </x:c>
      <x:c r="D29" s="9" t="str">
        <x:v>Invoice, roster, delivery and rate record references</x:v>
      </x:c>
      <x:c r="E29" s="2"/>
    </x:row>
    <x:row r="30" ht="26" customHeight="1">
      <x:c r="A30" s="2" t="str">
        <x:v>Independent net-cost control</x:v>
      </x:c>
      <x:c r="B30" s="15" t="n">
        <x:v>29000</x:v>
      </x:c>
      <x:c r="C30" s="15" t="n">
        <x:v>464000</x:v>
      </x:c>
      <x:c r="D30" s="9" t="str">
        <x:v>Independently entered invoice/control total, local currency</x:v>
      </x:c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2"/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  <x:row r="36" ht="26" customHeight="1">
      <x:c r="A36" s="2"/>
      <x:c r="B36" s="2"/>
      <x:c r="C36" s="2"/>
      <x:c r="D36" s="2"/>
      <x:c r="E36" s="2"/>
    </x:row>
    <x:row r="37" ht="26" customHeight="1">
      <x:c r="A37" s="2"/>
      <x:c r="B37" s="2"/>
      <x:c r="C37" s="2"/>
      <x:c r="D37" s="2"/>
      <x:c r="E37" s="2"/>
    </x:row>
    <x:row r="38" ht="26" customHeight="1">
      <x:c r="A38" s="2"/>
      <x:c r="B38" s="2"/>
      <x:c r="C38" s="2"/>
      <x:c r="D38" s="2"/>
      <x:c r="E38" s="2"/>
    </x:row>
    <x:row r="39" ht="26" customHeight="1">
      <x:c r="A39" s="2"/>
      <x:c r="B39" s="2"/>
      <x:c r="C39" s="2"/>
      <x:c r="D39" s="2"/>
      <x:c r="E39" s="2"/>
    </x:row>
    <x:row r="40" ht="26" customHeight="1">
      <x:c r="A40" s="2"/>
      <x:c r="B40" s="2"/>
      <x:c r="C40" s="2"/>
      <x:c r="D40" s="2"/>
      <x:c r="E40" s="2"/>
    </x:row>
  </x:sheetData>
  <x:dataValidations count="1">
    <x:dataValidation type="list" sqref="B27:C27">
      <x:formula1>"Final,Estimated,Missing"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5" hidden="0" customWidth="1"/>
    <x:col min="3" max="3" width="65" hidden="0" customWidth="1"/>
    <x:col min="4" max="4" width="24" hidden="0" customWidth="1"/>
    <x:col min="5" max="5" width="24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Definitions and use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36" customHeight="1">
      <x:c r="A4" s="8" t="str">
        <x:v>Item</x:v>
      </x:c>
      <x:c r="B4" s="8" t="str">
        <x:v>Definition</x:v>
      </x:c>
      <x:c r="C4" s="8" t="str">
        <x:v>Owner / evidence</x:v>
      </x:c>
      <x:c r="D4" s="2"/>
      <x:c r="E4" s="2"/>
    </x:row>
    <x:row r="5" ht="44" customHeight="1">
      <x:c r="A5" s="9" t="str">
        <x:v>Eligible</x:v>
      </x:c>
      <x:c r="B5" s="9" t="str">
        <x:v>Distinct people eligible under the frozen policy and roster.</x:v>
      </x:c>
      <x:c r="C5" s="9" t="str">
        <x:v>Program owner; roster and policy version</x:v>
      </x:c>
      <x:c r="D5" s="2"/>
      <x:c r="E5" s="2"/>
    </x:row>
    <x:row r="6" ht="44" customHeight="1">
      <x:c r="A6" s="9" t="str">
        <x:v>Claimed</x:v>
      </x:c>
      <x:c r="B6" s="9" t="str">
        <x:v>Distinct eligible people with an accepted claim by cutoff.</x:v>
      </x:c>
      <x:c r="C6" s="9" t="str">
        <x:v>Program operations; claim extract and dedup rules</x:v>
      </x:c>
      <x:c r="D6" s="2"/>
      <x:c r="E6" s="2"/>
    </x:row>
    <x:row r="7" ht="44" customHeight="1">
      <x:c r="A7" s="9" t="str">
        <x:v>Delivered</x:v>
      </x:c>
      <x:c r="B7" s="9" t="str">
        <x:v>Distinct claimants with accepted delivery by cutoff.</x:v>
      </x:c>
      <x:c r="C7" s="9" t="str">
        <x:v>Logistics; delivery evidence and return convention</x:v>
      </x:c>
      <x:c r="D7" s="2"/>
      <x:c r="E7" s="2"/>
    </x:row>
    <x:row r="8" ht="44" customHeight="1">
      <x:c r="A8" s="9" t="str">
        <x:v>Net assigned cost</x:v>
      </x:c>
      <x:c r="B8" s="9" t="str">
        <x:v>Gross assigned costs less accepted refunds and credits.</x:v>
      </x:c>
      <x:c r="C8" s="9" t="str">
        <x:v>Finance; invoices, allocation and credit references</x:v>
      </x:c>
      <x:c r="D8" s="2"/>
      <x:c r="E8" s="2"/>
    </x:row>
    <x:row r="9" ht="44" customHeight="1">
      <x:c r="A9" s="9" t="str">
        <x:v>FX direction</x:v>
      </x:c>
      <x:c r="B9" s="9" t="str">
        <x:v>Reporting currency units for one source currency unit.</x:v>
      </x:c>
      <x:c r="C9" s="9" t="str">
        <x:v>Finance; rate source, date and purpose</x:v>
      </x:c>
      <x:c r="D9" s="2"/>
      <x:c r="E9" s="2"/>
    </x:row>
    <x:row r="10" ht="44" customHeight="1">
      <x:c r="A10" s="9" t="str">
        <x:v>Tax basis</x:v>
      </x:c>
      <x:c r="B10" s="9" t="str">
        <x:v>Only finance-approved nonrecoverable tax enters cost.</x:v>
      </x:c>
      <x:c r="C10" s="9" t="str">
        <x:v>Tax owner; do not infer from product label</x:v>
      </x:c>
      <x:c r="D10" s="2"/>
      <x:c r="E10" s="2"/>
    </x:row>
    <x:row r="11" ht="44" customHeight="1">
      <x:c r="A11" s="9" t="str">
        <x:v>Evidence state</x:v>
      </x:c>
      <x:c r="B11" s="9" t="str">
        <x:v>Final, Estimated or Missing. Estimated values remain provisional.</x:v>
      </x:c>
      <x:c r="C11" s="9" t="str">
        <x:v>Finance; date of last invoice and unresolved accruals</x:v>
      </x:c>
      <x:c r="D11" s="2"/>
      <x:c r="E11" s="2"/>
    </x:row>
    <x:row r="12" ht="44" customHeight="1">
      <x:c r="A12" s="9" t="str">
        <x:v>Replacement</x:v>
      </x:c>
      <x:c r="B12" s="9" t="str">
        <x:v>Extra cost remains in numerator; same person remains one denominator.</x:v>
      </x:c>
      <x:c r="C12" s="9" t="str">
        <x:v>Operations; link replacement to original order</x:v>
      </x:c>
      <x:c r="D12" s="2"/>
      <x:c r="E12" s="2"/>
    </x:row>
    <x:row r="13" ht="44" customHeight="1">
      <x:c r="A13" s="9" t="str">
        <x:v>Zero / blank</x:v>
      </x:c>
      <x:c r="B13" s="9" t="str">
        <x:v>Known zero is numeric zero; missing cost remains blank and stops results.</x:v>
      </x:c>
      <x:c r="C13" s="9" t="str">
        <x:v>Analyst; reconcile unknown sources</x:v>
      </x:c>
      <x:c r="D13" s="2"/>
      <x:c r="E13" s="2"/>
    </x:row>
    <x:row r="14" ht="44" customHeight="1">
      <x:c r="A14" s="9" t="str">
        <x:v>Refund sign</x:v>
      </x:c>
      <x:c r="B14" s="9" t="str">
        <x:v>Positive credits subtract once. Negative net cost remains visible for review.</x:v>
      </x:c>
      <x:c r="C14" s="9" t="str">
        <x:v>Finance; isolate older-period credits if not this cohort</x:v>
      </x:c>
      <x:c r="D14" s="2"/>
      <x:c r="E14" s="2"/>
    </x:row>
    <x:row r="15" ht="44" customHeight="1">
      <x:c r="A15" s="9" t="str">
        <x:v>Comparison</x:v>
      </x:c>
      <x:c r="B15" s="9" t="str">
        <x:v>Same population rules, period, tax/cost basis and evidence maturity.</x:v>
      </x:c>
      <x:c r="C15" s="9" t="str">
        <x:v>Finance and program owner sign the comparison group</x:v>
      </x:c>
      <x:c r="D15" s="2"/>
      <x:c r="E15" s="2"/>
    </x:row>
    <x:row r="16" ht="44" customHeight="1">
      <x:c r="A16" s="9" t="str">
        <x:v>No ROI</x:v>
      </x:c>
      <x:c r="B16" s="9" t="str">
        <x:v>Cost per delivered person does not estimate incremental revenue.</x:v>
      </x:c>
      <x:c r="C16" s="9" t="str">
        <x:v>Measurement owner uses a separate causal design</x:v>
      </x:c>
      <x:c r="D16" s="2"/>
      <x:c r="E16" s="2"/>
    </x:row>
    <x:row r="17" ht="44" customHeight="1">
      <x:c r="A17" s="9" t="str">
        <x:v>Working method</x:v>
      </x:c>
      <x:c r="B17" s="9" t="str">
        <x:v>Original editorial template using user-entered data; no industry benchmark.</x:v>
      </x:c>
      <x:c r="C17" s="9" t="str">
        <x:v>Refresh annually or after formula correction</x:v>
      </x:c>
      <x:c r="D17" s="2"/>
      <x:c r="E17" s="2"/>
    </x:row>
    <x:row r="18" ht="44" customHeight="1">
      <x:c r="A18" s="9" t="str">
        <x:v>Sources checked 2026-10-20</x:v>
      </x:c>
      <x:c r="B18" s="9" t="str">
        <x:v>Product scope: https://giftpack.ai/faq/</x:v>
      </x:c>
      <x:c r="C18" s="9" t="str">
        <x:v>IRS, Taiwan MOF, Japan NTA and Korea NTS reviewed for article context; no tax rules automated.</x:v>
      </x:c>
      <x:c r="D18" s="2"/>
      <x:c r="E18" s="2"/>
    </x:row>
    <x:row r="19" ht="26" customHeight="1">
      <x:c r="A19" s="2"/>
      <x:c r="B19" s="2"/>
      <x:c r="C19" s="2"/>
      <x:c r="D19" s="2"/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/>
      <x:c r="B21" s="2"/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/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2"/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  <x:row r="36" ht="26" customHeight="1">
      <x:c r="A36" s="2"/>
      <x:c r="B36" s="2"/>
      <x:c r="C36" s="2"/>
      <x:c r="D36" s="2"/>
      <x:c r="E36" s="2"/>
    </x:row>
    <x:row r="37" ht="26" customHeight="1">
      <x:c r="A37" s="2"/>
      <x:c r="B37" s="2"/>
      <x:c r="C37" s="2"/>
      <x:c r="D37" s="2"/>
      <x:c r="E37" s="2"/>
    </x:row>
    <x:row r="38" ht="26" customHeight="1">
      <x:c r="A38" s="2"/>
      <x:c r="B38" s="2"/>
      <x:c r="C38" s="2"/>
      <x:c r="D38" s="2"/>
      <x:c r="E38" s="2"/>
    </x:row>
    <x:row r="39" ht="26" customHeight="1">
      <x:c r="A39" s="2"/>
      <x:c r="B39" s="2"/>
      <x:c r="C39" s="2"/>
      <x:c r="D39" s="2"/>
      <x:c r="E39" s="2"/>
    </x:row>
    <x:row r="40" ht="26" customHeight="1">
      <x:c r="A40" s="2"/>
      <x:c r="B40" s="2"/>
      <x:c r="C40" s="2"/>
      <x:c r="D40" s="2"/>
      <x:c r="E4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9" hidden="0" customWidth="1"/>
    <x:col min="3" max="3" width="29" hidden="0" customWidth="1"/>
    <x:col min="4" max="4" width="70" hidden="0" customWidth="1"/>
    <x:col min="5" max="5" width="24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Reconciliation checks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36" customHeight="1">
      <x:c r="A4" s="8" t="str">
        <x:v>Check</x:v>
      </x:c>
      <x:c r="B4" s="8" t="str">
        <x:v>Cohort A</x:v>
      </x:c>
      <x:c r="C4" s="8" t="str">
        <x:v>Cohort B</x:v>
      </x:c>
      <x:c r="D4" s="8" t="str">
        <x:v>Required action</x:v>
      </x:c>
      <x:c r="E4" s="2"/>
    </x:row>
    <x:row r="5" ht="42" customHeight="1">
      <x:c r="A5" s="2" t="str">
        <x:v>Net cost less independent control</x:v>
      </x:c>
      <x:c r="B5" s="21" t="n">
        <x:f>IF(AND(ISNUMBER('Cohorts'!B10),ISNUMBER('Input'!B30)),'Cohorts'!B10-'Input'!B30,"")</x:f>
        <x:v>0</x:v>
      </x:c>
      <x:c r="C5" s="21" t="n">
        <x:f>IF(AND(ISNUMBER('Cohorts'!C10),ISNUMBER('Input'!C30)),'Cohorts'!C10-'Input'!C30,"")</x:f>
        <x:v>0</x:v>
      </x:c>
      <x:c r="D5" s="9" t="str">
        <x:v>Nonzero means reconcile to the independent invoice/control total</x:v>
      </x:c>
      <x:c r="E5" s="2"/>
    </x:row>
    <x:row r="6" ht="42" customHeight="1">
      <x:c r="A6" s="2" t="str">
        <x:v>Evidence still provisional</x:v>
      </x:c>
      <x:c r="B6" s="2" t="str">
        <x:f>IF('Input'!B27="Final","Final declared","Not final")</x:f>
        <x:v>Not final</x:v>
      </x:c>
      <x:c r="C6" s="2" t="str">
        <x:f>IF('Input'!C27="Final","Final declared","Not final")</x:f>
        <x:v>Not final</x:v>
      </x:c>
      <x:c r="D6" s="9" t="str">
        <x:v>Obtain missing invoices; Final is a declaration, not automated audit</x:v>
      </x:c>
      <x:c r="E6" s="2"/>
    </x:row>
    <x:row r="7" ht="42" customHeight="1">
      <x:c r="A7" s="2" t="str">
        <x:v>Negative net cost</x:v>
      </x:c>
      <x:c r="B7" s="2" t="str">
        <x:f>IF(ISNUMBER('Cohorts'!B10),IF('Cohorts'!B10&lt;0,"Review negative net",""),"")</x:f>
      </x:c>
      <x:c r="C7" s="2" t="str">
        <x:f>IF(ISNUMBER('Cohorts'!C10),IF('Cohorts'!C10&lt;0,"Review negative net",""),"")</x:f>
      </x:c>
      <x:c r="D7" s="9" t="str">
        <x:v>Check whether credits belong to an older period</x:v>
      </x:c>
      <x:c r="E7" s="2"/>
    </x:row>
    <x:row r="8" ht="42" customHeight="1">
      <x:c r="A8" s="2" t="str">
        <x:v>Cost input missing</x:v>
      </x:c>
      <x:c r="B8" s="2" t="n">
        <x:f>10-COUNT('Input'!B17:B26)</x:f>
        <x:v>0</x:v>
      </x:c>
      <x:c r="C8" s="2" t="n">
        <x:f>10-COUNT('Input'!C17:C26)</x:f>
        <x:v>0</x:v>
      </x:c>
      <x:c r="D8" s="9" t="str">
        <x:v>Blank is not a known zero; complete cost evidence</x:v>
      </x:c>
      <x:c r="E8" s="2"/>
    </x:row>
    <x:row r="9" ht="42" customHeight="1">
      <x:c r="A9" s="2" t="str">
        <x:v>Input status</x:v>
      </x:c>
      <x:c r="B9" s="2" t="str">
        <x:f>'Cohorts'!B8</x:f>
        <x:v>Inputs present</x:v>
      </x:c>
      <x:c r="C9" s="2" t="str">
        <x:f>'Cohorts'!C8</x:f>
        <x:v>Inputs present</x:v>
      </x:c>
      <x:c r="D9" s="9" t="str">
        <x:v>These checks do not feed the calculation or grant approval</x:v>
      </x:c>
      <x:c r="E9" s="2"/>
    </x:row>
    <x:row r="10" ht="26" customHeight="1">
      <x:c r="A10" s="2"/>
      <x:c r="B10" s="2"/>
      <x:c r="C10" s="2"/>
      <x:c r="D10" s="2"/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/>
      <x:c r="B12" s="2"/>
      <x:c r="C12" s="2"/>
      <x:c r="D12" s="2"/>
      <x:c r="E12" s="2"/>
    </x:row>
    <x:row r="13" ht="26" customHeight="1">
      <x:c r="A13" s="2"/>
      <x:c r="B13" s="2"/>
      <x:c r="C13" s="2"/>
      <x:c r="D13" s="2"/>
      <x:c r="E13" s="2"/>
    </x:row>
    <x:row r="14" ht="26" customHeight="1">
      <x:c r="A14" s="2"/>
      <x:c r="B14" s="2"/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  <x:row r="19" ht="26" customHeight="1">
      <x:c r="A19" s="2"/>
      <x:c r="B19" s="2"/>
      <x:c r="C19" s="2"/>
      <x:c r="D19" s="2"/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/>
      <x:c r="B21" s="2"/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/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2"/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  <x:row r="36" ht="26" customHeight="1">
      <x:c r="A36" s="2"/>
      <x:c r="B36" s="2"/>
      <x:c r="C36" s="2"/>
      <x:c r="D36" s="2"/>
      <x:c r="E36" s="2"/>
    </x:row>
    <x:row r="37" ht="26" customHeight="1">
      <x:c r="A37" s="2"/>
      <x:c r="B37" s="2"/>
      <x:c r="C37" s="2"/>
      <x:c r="D37" s="2"/>
      <x:c r="E37" s="2"/>
    </x:row>
    <x:row r="38" ht="26" customHeight="1">
      <x:c r="A38" s="2"/>
      <x:c r="B38" s="2"/>
      <x:c r="C38" s="2"/>
      <x:c r="D38" s="2"/>
      <x:c r="E38" s="2"/>
    </x:row>
    <x:row r="39" ht="26" customHeight="1">
      <x:c r="A39" s="2"/>
      <x:c r="B39" s="2"/>
      <x:c r="C39" s="2"/>
      <x:c r="D39" s="2"/>
      <x:c r="E39" s="2"/>
    </x:row>
    <x:row r="40" ht="26" customHeight="1">
      <x:c r="A40" s="2"/>
      <x:c r="B40" s="2"/>
      <x:c r="C40" s="2"/>
      <x:c r="D40" s="2"/>
      <x:c r="E40" s="2"/>
    </x:row>
  </x:sheetData>
  <x:conditionalFormatting sqref="B5:C5">
    <x:cfRule type="expression" dxfId="0" priority="1">
      <x:formula>ABS(B5)&gt;0.005</x:formula>
    </x:cfRule>
  </x:conditionalFormatting>
  <x:pageMargins left="0.7" right="0.7" top="0.75" bottom="0.75" header="0.3" footer="0.3"/>
</x:worksheet>
</file>