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9737a4c3641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piry &amp; Holds" sheetId="1" r:id="R5f883221e5cf44fc"/>
    <x:sheet xmlns:r="http://schemas.openxmlformats.org/officeDocument/2006/relationships" name="Products" sheetId="2" r:id="R69025312f1b049da"/>
    <x:sheet xmlns:r="http://schemas.openxmlformats.org/officeDocument/2006/relationships" name="Licenses" sheetId="3" r:id="Rdeec36f954af4189"/>
    <x:sheet xmlns:r="http://schemas.openxmlformats.org/officeDocument/2006/relationships" name="Marks" sheetId="4" r:id="R8d794fdca4cb4d90"/>
    <x:sheet xmlns:r="http://schemas.openxmlformats.org/officeDocument/2006/relationships" name="Artwork Approvals" sheetId="5" r:id="R911cf7f14f514848"/>
    <x:sheet xmlns:r="http://schemas.openxmlformats.org/officeDocument/2006/relationships" name="Channel-Territory Scope" sheetId="6" r:id="R8cf9159f18b74536"/>
    <x:sheet xmlns:r="http://schemas.openxmlformats.org/officeDocument/2006/relationships" name="QA" sheetId="7" r:id="R91764dbaa3a04c18"/>
    <x:sheet xmlns:r="http://schemas.openxmlformats.org/officeDocument/2006/relationships" name="ReadMe" sheetId="8" r:id="R6c3cd65fc72e488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0"/>
      <x:color rgb="FF243A40"/>
      <x:name val="Arial"/>
    </x:font>
    <x:font>
      <x:b/>
      <x:sz val="16"/>
      <x:color rgb="FF243A40"/>
      <x:name val="Arial"/>
    </x:font>
    <x:font>
      <x:b/>
      <x:sz val="10"/>
      <x:color rgb="FFFFFFFF"/>
      <x:name val="Arial"/>
    </x:font>
    <x:font>
      <x:sz val="10"/>
      <x:color rgb="FF9B5A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9484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ill>
        <x:patternFill patternType="solid">
          <x:bgColor rgb="FFFBE9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5f9ad83d1742dc" /><Relationship Type="http://schemas.openxmlformats.org/officeDocument/2006/relationships/theme" Target="/xl/theme/theme1.xml" Id="Rdb069ff268da4219" /><Relationship Type="http://schemas.openxmlformats.org/officeDocument/2006/relationships/sharedStrings" Target="/xl/sharedStrings.xml" Id="R1b9f421e2e5a4b81" /><Relationship Type="http://schemas.openxmlformats.org/officeDocument/2006/relationships/worksheet" Target="/xl/worksheets/sheet1.xml" Id="R5f883221e5cf44fc" /><Relationship Type="http://schemas.openxmlformats.org/officeDocument/2006/relationships/worksheet" Target="/xl/worksheets/sheet2.xml" Id="R69025312f1b049da" /><Relationship Type="http://schemas.openxmlformats.org/officeDocument/2006/relationships/worksheet" Target="/xl/worksheets/sheet3.xml" Id="Rdeec36f954af4189" /><Relationship Type="http://schemas.openxmlformats.org/officeDocument/2006/relationships/worksheet" Target="/xl/worksheets/sheet4.xml" Id="R8d794fdca4cb4d90" /><Relationship Type="http://schemas.openxmlformats.org/officeDocument/2006/relationships/worksheet" Target="/xl/worksheets/sheet5.xml" Id="R911cf7f14f514848" /><Relationship Type="http://schemas.openxmlformats.org/officeDocument/2006/relationships/worksheet" Target="/xl/worksheets/sheet6.xml" Id="R8cf9159f18b74536" /><Relationship Type="http://schemas.openxmlformats.org/officeDocument/2006/relationships/worksheet" Target="/xl/worksheets/sheet7.xml" Id="R91764dbaa3a04c18" /><Relationship Type="http://schemas.openxmlformats.org/officeDocument/2006/relationships/worksheet" Target="/xl/worksheets/sheet8.xml" Id="R6c3cd65fc72e4887" /></Relationships>
</file>

<file path=xl/tables/table1.xml><?xml version="1.0" encoding="utf-8"?>
<x:table xmlns:x="http://schemas.openxmlformats.org/spreadsheetml/2006/main" id="1" name="T_en_0" displayName="T_en_0" ref="A5:J15" headerRowCount="1" totalsRowCount="0" totalsRowShown="0">
  <x:autoFilter ref="A5:J15"/>
  <x:tableColumns count="10">
    <x:tableColumn id="1" name="SKU / request"/>
    <x:tableColumn id="2" name="License"/>
    <x:tableColumn id="3" name="Mark"/>
    <x:tableColumn id="4" name="Artwork"/>
    <x:tableColumn id="5" name="Scope"/>
    <x:tableColumn id="6" name="Third-party rights"/>
    <x:tableColumn id="7" name="Unique key"/>
    <x:tableColumn id="8" name="Decision"/>
    <x:tableColumn id="9" name="Owner"/>
    <x:tableColumn id="10" name="Next ac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_en_1" displayName="T_en_1" ref="A5:K15" headerRowCount="1" totalsRowCount="0" totalsRowShown="0">
  <x:autoFilter ref="A5:K15"/>
  <x:tableColumns count="11">
    <x:tableColumn id="1" name="SKU / request"/>
    <x:tableColumn id="2" name="License ID"/>
    <x:tableColumn id="3" name="Mark ID"/>
    <x:tableColumn id="4" name="Artwork version"/>
    <x:tableColumn id="5" name="Approval ID"/>
    <x:tableColumn id="6" name="Scope ID"/>
    <x:tableColumn id="7" name="Channel"/>
    <x:tableColumn id="8" name="Territory"/>
    <x:tableColumn id="9" name="Third-party mark ID"/>
    <x:tableColumn id="10" name="Third-party scope ID"/>
    <x:tableColumn id="11" name="Owner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_en_2" displayName="T_en_2" ref="A5:H15" headerRowCount="1" totalsRowCount="0" totalsRowShown="0">
  <x:autoFilter ref="A5:H15"/>
  <x:tableColumns count="8">
    <x:tableColumn id="1" name="License ID"/>
    <x:tableColumn id="2" name="License type"/>
    <x:tableColumn id="3" name="Status"/>
    <x:tableColumn id="4" name="Valid from"/>
    <x:tableColumn id="5" name="Valid through"/>
    <x:tableColumn id="6" name="Evidence reference"/>
    <x:tableColumn id="7" name="Licensee / supplier"/>
    <x:tableColumn id="8" name="Renewal owner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T_en_3" displayName="T_en_3" ref="A5:F15" headerRowCount="1" totalsRowCount="0" totalsRowShown="0">
  <x:autoFilter ref="A5:F15"/>
  <x:tableColumns count="6">
    <x:tableColumn id="1" name="Mark ID"/>
    <x:tableColumn id="2" name="Rights owner"/>
    <x:tableColumn id="3" name="Status"/>
    <x:tableColumn id="4" name="Valid from"/>
    <x:tableColumn id="5" name="Valid through"/>
    <x:tableColumn id="6" name="Evidence reference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T_en_4" displayName="T_en_4" ref="A5:H15" headerRowCount="1" totalsRowCount="0" totalsRowShown="0">
  <x:autoFilter ref="A5:H15"/>
  <x:tableColumns count="8">
    <x:tableColumn id="1" name="Approval ID"/>
    <x:tableColumn id="2" name="SKU / request"/>
    <x:tableColumn id="3" name="Mark ID"/>
    <x:tableColumn id="4" name="Artwork version"/>
    <x:tableColumn id="5" name="Status"/>
    <x:tableColumn id="6" name="Valid from"/>
    <x:tableColumn id="7" name="Valid through"/>
    <x:tableColumn id="8" name="Evidence reference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T_en_5" displayName="T_en_5" ref="A5:J15" headerRowCount="1" totalsRowCount="0" totalsRowShown="0">
  <x:autoFilter ref="A5:J15"/>
  <x:tableColumns count="10">
    <x:tableColumn id="1" name="Scope ID"/>
    <x:tableColumn id="2" name="License ID"/>
    <x:tableColumn id="3" name="Mark ID"/>
    <x:tableColumn id="4" name="SKU / request"/>
    <x:tableColumn id="5" name="Channel"/>
    <x:tableColumn id="6" name="Territory"/>
    <x:tableColumn id="7" name="Valid from"/>
    <x:tableColumn id="8" name="Valid through"/>
    <x:tableColumn id="9" name="Status"/>
    <x:tableColumn id="10" name="Evidence reference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T_en_6" displayName="T_en_6" ref="A5:D11" headerRowCount="1" totalsRowCount="0" totalsRowShown="0">
  <x:autoFilter ref="A5:D11"/>
  <x:tableColumns count="4">
    <x:tableColumn id="1" name="Example"/>
    <x:tableColumn id="2" name="Expected"/>
    <x:tableColumn id="3" name="Calculated"/>
    <x:tableColumn id="4" name="Check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d39e87f599f485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efe4b0fafc1d4f7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06eae75a11f04c64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784f9e15a21842ea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98cdebb63fc64a06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eb25bc6ecf22407a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7.xml" Id="R15ea2c3c3e354666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30" hidden="0" customWidth="1"/>
  </x:cols>
  <x:sheetData>
    <x:row r="1" ht="3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2" customHeight="1">
      <x:c r="A2" s="3" t="str">
        <x:v>Expiry &amp; Holds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40" customHeight="1">
      <x:c r="A3" s="2" t="str">
        <x:v>Illustrative records only. CURRENT means evidence checks passed, never permission to manufacture or sell.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32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42" customHeight="1">
      <x:c r="A5" s="5" t="str">
        <x:v>SKU / request</x:v>
      </x:c>
      <x:c r="B5" s="5" t="str">
        <x:v>License</x:v>
      </x:c>
      <x:c r="C5" s="5" t="str">
        <x:v>Mark</x:v>
      </x:c>
      <x:c r="D5" s="5" t="str">
        <x:v>Artwork</x:v>
      </x:c>
      <x:c r="E5" s="5" t="str">
        <x:v>Scope</x:v>
      </x:c>
      <x:c r="F5" s="5" t="str">
        <x:v>Third-party rights</x:v>
      </x:c>
      <x:c r="G5" s="5" t="str">
        <x:v>Unique key</x:v>
      </x:c>
      <x:c r="H5" s="5" t="str">
        <x:v>Decision</x:v>
      </x:c>
      <x:c r="I5" s="5" t="str">
        <x:v>Owner</x:v>
      </x:c>
      <x:c r="J5" s="5" t="str">
        <x:v>Next action</x:v>
      </x:c>
    </x:row>
    <x:row r="6" ht="32" customHeight="1">
      <x:c r="A6" s="2" t="str">
        <x:f>IF('Products'!A6="","",'Products'!A6)</x:f>
        <x:v>P001</x:v>
      </x:c>
      <x:c r="B6" s="2" t="str">
        <x:f>IF('Products'!A6="","",IF(AND('Products'!B6&lt;&gt;"",COUNTIF('Licenses'!$A$6:$A$15,'Products'!B6)=1),IF(AND(INDEX('Licenses'!$C$6:$C$15,MATCH('Products'!B6,'Licenses'!$A$6:$A$15,0))="Approved",ISNUMBER(INDEX('Licenses'!$D$6:$D$15,MATCH('Products'!B6,'Licenses'!$A$6:$A$15,0))),ISNUMBER(INDEX('Licenses'!$E$6:$E$15,MATCH('Products'!B6,'Licenses'!$A$6:$A$15,0))),INDEX('Licenses'!$D$6:$D$15,MATCH('Products'!B6,'Licenses'!$A$6:$A$15,0))&lt;='ReadMe'!$B$5,INDEX('Licenses'!$E$6:$E$15,MATCH('Products'!B6,'Licenses'!$A$6:$A$15,0))&gt;='ReadMe'!$B$5,INDEX('Licenses'!$D$6:$D$15,MATCH('Products'!B6,'Licenses'!$A$6:$A$15,0))&lt;=INDEX('Licenses'!$E$6:$E$15,MATCH('Products'!B6,'Licenses'!$A$6:$A$15,0)),INDEX('Licenses'!$F$6:$F$15,MATCH('Products'!B6,'Licenses'!$A$6:$A$15,0))&lt;&gt;"",INDEX('Licenses'!$G$6:$G$15,MATCH('Products'!B6,'Licenses'!$A$6:$A$15,0))&lt;&gt;"",INDEX('Licenses'!$H$6:$H$15,MATCH('Products'!B6,'Licenses'!$A$6:$A$15,0))&lt;&gt;"",OR(AND(INDEX('Licenses'!$B$6:$B$15,MATCH('Products'!B6,'Licenses'!$A$6:$A$15,0))="Internal",'Products'!G6="Internal"),AND(INDEX('Licenses'!$B$6:$B$15,MATCH('Products'!B6,'Licenses'!$A$6:$A$15,0))="Retail",OR('Products'!G6="Retail",'Products'!G6="Internal")))),"CURRENT","HOLD"),"HOLD"))</x:f>
        <x:v>CURRENT</x:v>
      </x:c>
      <x:c r="C6" s="2" t="str">
        <x:f>IF('Products'!A6="","",IF(AND('Products'!C6&lt;&gt;"",COUNTIF('Marks'!$A$6:$A$15,'Products'!C6)=1),IF(AND(INDEX('Marks'!$C$6:$C$15,MATCH('Products'!C6,'Marks'!$A$6:$A$15,0))="Approved",ISNUMBER(INDEX('Marks'!$D$6:$D$15,MATCH('Products'!C6,'Marks'!$A$6:$A$15,0))),ISNUMBER(INDEX('Marks'!$E$6:$E$15,MATCH('Products'!C6,'Marks'!$A$6:$A$15,0))),INDEX('Marks'!$D$6:$D$15,MATCH('Products'!C6,'Marks'!$A$6:$A$15,0))&lt;='ReadMe'!$B$5,INDEX('Marks'!$E$6:$E$15,MATCH('Products'!C6,'Marks'!$A$6:$A$15,0))&gt;='ReadMe'!$B$5,INDEX('Marks'!$D$6:$D$15,MATCH('Products'!C6,'Marks'!$A$6:$A$15,0))&lt;=INDEX('Marks'!$E$6:$E$15,MATCH('Products'!C6,'Marks'!$A$6:$A$15,0)),INDEX('Marks'!$F$6:$F$15,MATCH('Products'!C6,'Marks'!$A$6:$A$15,0))&lt;&gt;"",INDEX('Marks'!$B$6:$B$15,MATCH('Products'!C6,'Marks'!$A$6:$A$15,0))&lt;&gt;""),"CURRENT","HOLD"),"HOLD"))</x:f>
        <x:v>CURRENT</x:v>
      </x:c>
      <x:c r="D6" s="2" t="str">
        <x:f>IF('Products'!A6="","",IF(AND('Products'!E6&lt;&gt;"",COUNTIF('Artwork Approvals'!$A$6:$A$15,'Products'!E6)=1),IF(AND(INDEX('Artwork Approvals'!$E$6:$E$15,MATCH('Products'!E6,'Artwork Approvals'!$A$6:$A$15,0))="Approved",ISNUMBER(INDEX('Artwork Approvals'!$F$6:$F$15,MATCH('Products'!E6,'Artwork Approvals'!$A$6:$A$15,0))),ISNUMBER(INDEX('Artwork Approvals'!$G$6:$G$15,MATCH('Products'!E6,'Artwork Approvals'!$A$6:$A$15,0))),INDEX('Artwork Approvals'!$F$6:$F$15,MATCH('Products'!E6,'Artwork Approvals'!$A$6:$A$15,0))&lt;='ReadMe'!$B$5,INDEX('Artwork Approvals'!$G$6:$G$15,MATCH('Products'!E6,'Artwork Approvals'!$A$6:$A$15,0))&gt;='ReadMe'!$B$5,INDEX('Artwork Approvals'!$F$6:$F$15,MATCH('Products'!E6,'Artwork Approvals'!$A$6:$A$15,0))&lt;=INDEX('Artwork Approvals'!$G$6:$G$15,MATCH('Products'!E6,'Artwork Approvals'!$A$6:$A$15,0)),INDEX('Artwork Approvals'!$H$6:$H$15,MATCH('Products'!E6,'Artwork Approvals'!$A$6:$A$15,0))&lt;&gt;"",INDEX('Artwork Approvals'!$B$6:$B$15,MATCH('Products'!E6,'Artwork Approvals'!$A$6:$A$15,0))='Products'!A6,INDEX('Artwork Approvals'!$C$6:$C$15,MATCH('Products'!E6,'Artwork Approvals'!$A$6:$A$15,0))='Products'!C6,INDEX('Artwork Approvals'!$D$6:$D$15,MATCH('Products'!E6,'Artwork Approvals'!$A$6:$A$15,0))='Products'!D6,'Products'!D6&lt;&gt;""),"CURRENT","HOLD"),"HOLD"))</x:f>
        <x:v>CURRENT</x:v>
      </x:c>
      <x:c r="E6" s="2" t="str">
        <x:f>IF('Products'!A6="","",IF(AND('Products'!F6&lt;&gt;"",COUNTIF('Channel-Territory Scope'!$A$6:$A$15,'Products'!F6)=1),IF(AND(INDEX('Channel-Territory Scope'!$I$6:$I$15,MATCH('Products'!F6,'Channel-Territory Scope'!$A$6:$A$15,0))="Approved",ISNUMBER(INDEX('Channel-Territory Scope'!$G$6:$G$15,MATCH('Products'!F6,'Channel-Territory Scope'!$A$6:$A$15,0))),ISNUMBER(INDEX('Channel-Territory Scope'!$H$6:$H$15,MATCH('Products'!F6,'Channel-Territory Scope'!$A$6:$A$15,0))),INDEX('Channel-Territory Scope'!$G$6:$G$15,MATCH('Products'!F6,'Channel-Territory Scope'!$A$6:$A$15,0))&lt;='ReadMe'!$B$5,INDEX('Channel-Territory Scope'!$H$6:$H$15,MATCH('Products'!F6,'Channel-Territory Scope'!$A$6:$A$15,0))&gt;='ReadMe'!$B$5,INDEX('Channel-Territory Scope'!$G$6:$G$15,MATCH('Products'!F6,'Channel-Territory Scope'!$A$6:$A$15,0))&lt;=INDEX('Channel-Territory Scope'!$H$6:$H$15,MATCH('Products'!F6,'Channel-Territory Scope'!$A$6:$A$15,0)),INDEX('Channel-Territory Scope'!$J$6:$J$15,MATCH('Products'!F6,'Channel-Territory Scope'!$A$6:$A$15,0))&lt;&gt;"",INDEX('Channel-Territory Scope'!$B$6:$B$15,MATCH('Products'!F6,'Channel-Territory Scope'!$A$6:$A$15,0))='Products'!B6,INDEX('Channel-Territory Scope'!$C$6:$C$15,MATCH('Products'!F6,'Channel-Territory Scope'!$A$6:$A$15,0))='Products'!C6,INDEX('Channel-Territory Scope'!$D$6:$D$15,MATCH('Products'!F6,'Channel-Territory Scope'!$A$6:$A$15,0))='Products'!A6,INDEX('Channel-Territory Scope'!$E$6:$E$15,MATCH('Products'!F6,'Channel-Territory Scope'!$A$6:$A$15,0))='Products'!G6,INDEX('Channel-Territory Scope'!$F$6:$F$15,MATCH('Products'!F6,'Channel-Territory Scope'!$A$6:$A$15,0))='Products'!H6,'Products'!G6&lt;&gt;"",'Products'!H6&lt;&gt;""),"CURRENT","HOLD"),"HOLD"))</x:f>
        <x:v>CURRENT</x:v>
      </x:c>
      <x:c r="F6" s="2" t="str">
        <x:f>IF('Products'!A6="","",IF(AND('Products'!I6="Not applicable",'Products'!J6="Not applicable"),"CURRENT",IF(AND('Products'!I6&lt;&gt;"",'Products'!J6&lt;&gt;"",COUNTIF('Marks'!$A$6:$A$15,'Products'!I6)=1,COUNTIF('Channel-Territory Scope'!$A$6:$A$15,'Products'!J6)=1),IF(AND(INDEX('Marks'!$C$6:$C$15,MATCH('Products'!I6,'Marks'!$A$6:$A$15,0))="Approved",ISNUMBER(INDEX('Marks'!$D$6:$D$15,MATCH('Products'!I6,'Marks'!$A$6:$A$15,0))),ISNUMBER(INDEX('Marks'!$E$6:$E$15,MATCH('Products'!I6,'Marks'!$A$6:$A$15,0))),INDEX('Marks'!$D$6:$D$15,MATCH('Products'!I6,'Marks'!$A$6:$A$15,0))&lt;='ReadMe'!$B$5,INDEX('Marks'!$E$6:$E$15,MATCH('Products'!I6,'Marks'!$A$6:$A$15,0))&gt;='ReadMe'!$B$5,INDEX('Marks'!$D$6:$D$15,MATCH('Products'!I6,'Marks'!$A$6:$A$15,0))&lt;=INDEX('Marks'!$E$6:$E$15,MATCH('Products'!I6,'Marks'!$A$6:$A$15,0)),INDEX('Marks'!$F$6:$F$15,MATCH('Products'!I6,'Marks'!$A$6:$A$15,0))&lt;&gt;"",TRIM(INDEX('Marks'!$B$6:$B$15,MATCH('Products'!I6,'Marks'!$A$6:$A$15,0)))&lt;&gt;"",INDEX('Channel-Territory Scope'!$I$6:$I$15,MATCH('Products'!J6,'Channel-Territory Scope'!$A$6:$A$15,0))="Approved",ISNUMBER(INDEX('Channel-Territory Scope'!$G$6:$G$15,MATCH('Products'!J6,'Channel-Territory Scope'!$A$6:$A$15,0))),ISNUMBER(INDEX('Channel-Territory Scope'!$H$6:$H$15,MATCH('Products'!J6,'Channel-Territory Scope'!$A$6:$A$15,0))),INDEX('Channel-Territory Scope'!$G$6:$G$15,MATCH('Products'!J6,'Channel-Territory Scope'!$A$6:$A$15,0))&lt;='ReadMe'!$B$5,INDEX('Channel-Territory Scope'!$H$6:$H$15,MATCH('Products'!J6,'Channel-Territory Scope'!$A$6:$A$15,0))&gt;='ReadMe'!$B$5,INDEX('Channel-Territory Scope'!$G$6:$G$15,MATCH('Products'!J6,'Channel-Territory Scope'!$A$6:$A$15,0))&lt;=INDEX('Channel-Territory Scope'!$H$6:$H$15,MATCH('Products'!J6,'Channel-Territory Scope'!$A$6:$A$15,0)),INDEX('Channel-Territory Scope'!$J$6:$J$15,MATCH('Products'!J6,'Channel-Territory Scope'!$A$6:$A$15,0))&lt;&gt;"",INDEX('Channel-Territory Scope'!$B$6:$B$15,MATCH('Products'!J6,'Channel-Territory Scope'!$A$6:$A$15,0))='Products'!B6,INDEX('Channel-Territory Scope'!$C$6:$C$15,MATCH('Products'!J6,'Channel-Territory Scope'!$A$6:$A$15,0))='Products'!I6,INDEX('Channel-Territory Scope'!$D$6:$D$15,MATCH('Products'!J6,'Channel-Territory Scope'!$A$6:$A$15,0))='Products'!A6,INDEX('Channel-Territory Scope'!$E$6:$E$15,MATCH('Products'!J6,'Channel-Territory Scope'!$A$6:$A$15,0))='Products'!G6,INDEX('Channel-Territory Scope'!$F$6:$F$15,MATCH('Products'!J6,'Channel-Territory Scope'!$A$6:$A$15,0))='Products'!H6,'Products'!G6&lt;&gt;"",'Products'!H6&lt;&gt;""),"CURRENT","HOLD"),"HOLD")))</x:f>
        <x:v>CURRENT</x:v>
      </x:c>
      <x:c r="G6" s="2" t="str">
        <x:f>IF('Products'!A6="","",IF(AND('Products'!A6&lt;&gt;"",COUNTIF('Products'!$A$6:$A$15,'Products'!A6)=1,'Products'!K6&lt;&gt;""),IF(AND(1=1),"CURRENT","HOLD"),"HOLD"))</x:f>
        <x:v>CURRENT</x:v>
      </x:c>
      <x:c r="H6" s="2" t="str">
        <x:f>IF(A6="","",IF(COUNTIF(B6:G6,"HOLD")&gt;0,"HOLD","OWNER REVIEW"))</x:f>
        <x:v>OWNER REVIEW</x:v>
      </x:c>
      <x:c r="I6" s="2" t="str">
        <x:f>IF(A6="","",'Products'!K6)</x:f>
        <x:v>Licensing owner</x:v>
      </x:c>
      <x:c r="J6" s="2" t="str">
        <x:f>IF(A6="","",IF(H6="HOLD","Resolve evidence with rights owner","Record separate owner release"))</x:f>
        <x:v>Record separate owner release</x:v>
      </x:c>
    </x:row>
    <x:row r="7" ht="32" customHeight="1">
      <x:c r="A7" s="2" t="str">
        <x:f>IF('Products'!A7="","",'Products'!A7)</x:f>
        <x:v>P002</x:v>
      </x:c>
      <x:c r="B7" s="2" t="str">
        <x:f>IF('Products'!A7="","",IF(AND('Products'!B7&lt;&gt;"",COUNTIF('Licenses'!$A$6:$A$15,'Products'!B7)=1),IF(AND(INDEX('Licenses'!$C$6:$C$15,MATCH('Products'!B7,'Licenses'!$A$6:$A$15,0))="Approved",ISNUMBER(INDEX('Licenses'!$D$6:$D$15,MATCH('Products'!B7,'Licenses'!$A$6:$A$15,0))),ISNUMBER(INDEX('Licenses'!$E$6:$E$15,MATCH('Products'!B7,'Licenses'!$A$6:$A$15,0))),INDEX('Licenses'!$D$6:$D$15,MATCH('Products'!B7,'Licenses'!$A$6:$A$15,0))&lt;='ReadMe'!$B$5,INDEX('Licenses'!$E$6:$E$15,MATCH('Products'!B7,'Licenses'!$A$6:$A$15,0))&gt;='ReadMe'!$B$5,INDEX('Licenses'!$D$6:$D$15,MATCH('Products'!B7,'Licenses'!$A$6:$A$15,0))&lt;=INDEX('Licenses'!$E$6:$E$15,MATCH('Products'!B7,'Licenses'!$A$6:$A$15,0)),INDEX('Licenses'!$F$6:$F$15,MATCH('Products'!B7,'Licenses'!$A$6:$A$15,0))&lt;&gt;"",INDEX('Licenses'!$G$6:$G$15,MATCH('Products'!B7,'Licenses'!$A$6:$A$15,0))&lt;&gt;"",INDEX('Licenses'!$H$6:$H$15,MATCH('Products'!B7,'Licenses'!$A$6:$A$15,0))&lt;&gt;"",OR(AND(INDEX('Licenses'!$B$6:$B$15,MATCH('Products'!B7,'Licenses'!$A$6:$A$15,0))="Internal",'Products'!G7="Internal"),AND(INDEX('Licenses'!$B$6:$B$15,MATCH('Products'!B7,'Licenses'!$A$6:$A$15,0))="Retail",OR('Products'!G7="Retail",'Products'!G7="Internal")))),"CURRENT","HOLD"),"HOLD"))</x:f>
        <x:v>HOLD</x:v>
      </x:c>
      <x:c r="C7" s="2" t="str">
        <x:f>IF('Products'!A7="","",IF(AND('Products'!C7&lt;&gt;"",COUNTIF('Marks'!$A$6:$A$15,'Products'!C7)=1),IF(AND(INDEX('Marks'!$C$6:$C$15,MATCH('Products'!C7,'Marks'!$A$6:$A$15,0))="Approved",ISNUMBER(INDEX('Marks'!$D$6:$D$15,MATCH('Products'!C7,'Marks'!$A$6:$A$15,0))),ISNUMBER(INDEX('Marks'!$E$6:$E$15,MATCH('Products'!C7,'Marks'!$A$6:$A$15,0))),INDEX('Marks'!$D$6:$D$15,MATCH('Products'!C7,'Marks'!$A$6:$A$15,0))&lt;='ReadMe'!$B$5,INDEX('Marks'!$E$6:$E$15,MATCH('Products'!C7,'Marks'!$A$6:$A$15,0))&gt;='ReadMe'!$B$5,INDEX('Marks'!$D$6:$D$15,MATCH('Products'!C7,'Marks'!$A$6:$A$15,0))&lt;=INDEX('Marks'!$E$6:$E$15,MATCH('Products'!C7,'Marks'!$A$6:$A$15,0)),INDEX('Marks'!$F$6:$F$15,MATCH('Products'!C7,'Marks'!$A$6:$A$15,0))&lt;&gt;"",INDEX('Marks'!$B$6:$B$15,MATCH('Products'!C7,'Marks'!$A$6:$A$15,0))&lt;&gt;""),"CURRENT","HOLD"),"HOLD"))</x:f>
        <x:v>CURRENT</x:v>
      </x:c>
      <x:c r="D7" s="2" t="str">
        <x:f>IF('Products'!A7="","",IF(AND('Products'!E7&lt;&gt;"",COUNTIF('Artwork Approvals'!$A$6:$A$15,'Products'!E7)=1),IF(AND(INDEX('Artwork Approvals'!$E$6:$E$15,MATCH('Products'!E7,'Artwork Approvals'!$A$6:$A$15,0))="Approved",ISNUMBER(INDEX('Artwork Approvals'!$F$6:$F$15,MATCH('Products'!E7,'Artwork Approvals'!$A$6:$A$15,0))),ISNUMBER(INDEX('Artwork Approvals'!$G$6:$G$15,MATCH('Products'!E7,'Artwork Approvals'!$A$6:$A$15,0))),INDEX('Artwork Approvals'!$F$6:$F$15,MATCH('Products'!E7,'Artwork Approvals'!$A$6:$A$15,0))&lt;='ReadMe'!$B$5,INDEX('Artwork Approvals'!$G$6:$G$15,MATCH('Products'!E7,'Artwork Approvals'!$A$6:$A$15,0))&gt;='ReadMe'!$B$5,INDEX('Artwork Approvals'!$F$6:$F$15,MATCH('Products'!E7,'Artwork Approvals'!$A$6:$A$15,0))&lt;=INDEX('Artwork Approvals'!$G$6:$G$15,MATCH('Products'!E7,'Artwork Approvals'!$A$6:$A$15,0)),INDEX('Artwork Approvals'!$H$6:$H$15,MATCH('Products'!E7,'Artwork Approvals'!$A$6:$A$15,0))&lt;&gt;"",INDEX('Artwork Approvals'!$B$6:$B$15,MATCH('Products'!E7,'Artwork Approvals'!$A$6:$A$15,0))='Products'!A7,INDEX('Artwork Approvals'!$C$6:$C$15,MATCH('Products'!E7,'Artwork Approvals'!$A$6:$A$15,0))='Products'!C7,INDEX('Artwork Approvals'!$D$6:$D$15,MATCH('Products'!E7,'Artwork Approvals'!$A$6:$A$15,0))='Products'!D7,'Products'!D7&lt;&gt;""),"CURRENT","HOLD"),"HOLD"))</x:f>
        <x:v>CURRENT</x:v>
      </x:c>
      <x:c r="E7" s="2" t="str">
        <x:f>IF('Products'!A7="","",IF(AND('Products'!F7&lt;&gt;"",COUNTIF('Channel-Territory Scope'!$A$6:$A$15,'Products'!F7)=1),IF(AND(INDEX('Channel-Territory Scope'!$I$6:$I$15,MATCH('Products'!F7,'Channel-Territory Scope'!$A$6:$A$15,0))="Approved",ISNUMBER(INDEX('Channel-Territory Scope'!$G$6:$G$15,MATCH('Products'!F7,'Channel-Territory Scope'!$A$6:$A$15,0))),ISNUMBER(INDEX('Channel-Territory Scope'!$H$6:$H$15,MATCH('Products'!F7,'Channel-Territory Scope'!$A$6:$A$15,0))),INDEX('Channel-Territory Scope'!$G$6:$G$15,MATCH('Products'!F7,'Channel-Territory Scope'!$A$6:$A$15,0))&lt;='ReadMe'!$B$5,INDEX('Channel-Territory Scope'!$H$6:$H$15,MATCH('Products'!F7,'Channel-Territory Scope'!$A$6:$A$15,0))&gt;='ReadMe'!$B$5,INDEX('Channel-Territory Scope'!$G$6:$G$15,MATCH('Products'!F7,'Channel-Territory Scope'!$A$6:$A$15,0))&lt;=INDEX('Channel-Territory Scope'!$H$6:$H$15,MATCH('Products'!F7,'Channel-Territory Scope'!$A$6:$A$15,0)),INDEX('Channel-Territory Scope'!$J$6:$J$15,MATCH('Products'!F7,'Channel-Territory Scope'!$A$6:$A$15,0))&lt;&gt;"",INDEX('Channel-Territory Scope'!$B$6:$B$15,MATCH('Products'!F7,'Channel-Territory Scope'!$A$6:$A$15,0))='Products'!B7,INDEX('Channel-Territory Scope'!$C$6:$C$15,MATCH('Products'!F7,'Channel-Territory Scope'!$A$6:$A$15,0))='Products'!C7,INDEX('Channel-Territory Scope'!$D$6:$D$15,MATCH('Products'!F7,'Channel-Territory Scope'!$A$6:$A$15,0))='Products'!A7,INDEX('Channel-Territory Scope'!$E$6:$E$15,MATCH('Products'!F7,'Channel-Territory Scope'!$A$6:$A$15,0))='Products'!G7,INDEX('Channel-Territory Scope'!$F$6:$F$15,MATCH('Products'!F7,'Channel-Territory Scope'!$A$6:$A$15,0))='Products'!H7,'Products'!G7&lt;&gt;"",'Products'!H7&lt;&gt;""),"CURRENT","HOLD"),"HOLD"))</x:f>
        <x:v>HOLD</x:v>
      </x:c>
      <x:c r="F7" s="2" t="str">
        <x:f>IF('Products'!A7="","",IF(AND('Products'!I7="Not applicable",'Products'!J7="Not applicable"),"CURRENT",IF(AND('Products'!I7&lt;&gt;"",'Products'!J7&lt;&gt;"",COUNTIF('Marks'!$A$6:$A$15,'Products'!I7)=1,COUNTIF('Channel-Territory Scope'!$A$6:$A$15,'Products'!J7)=1),IF(AND(INDEX('Marks'!$C$6:$C$15,MATCH('Products'!I7,'Marks'!$A$6:$A$15,0))="Approved",ISNUMBER(INDEX('Marks'!$D$6:$D$15,MATCH('Products'!I7,'Marks'!$A$6:$A$15,0))),ISNUMBER(INDEX('Marks'!$E$6:$E$15,MATCH('Products'!I7,'Marks'!$A$6:$A$15,0))),INDEX('Marks'!$D$6:$D$15,MATCH('Products'!I7,'Marks'!$A$6:$A$15,0))&lt;='ReadMe'!$B$5,INDEX('Marks'!$E$6:$E$15,MATCH('Products'!I7,'Marks'!$A$6:$A$15,0))&gt;='ReadMe'!$B$5,INDEX('Marks'!$D$6:$D$15,MATCH('Products'!I7,'Marks'!$A$6:$A$15,0))&lt;=INDEX('Marks'!$E$6:$E$15,MATCH('Products'!I7,'Marks'!$A$6:$A$15,0)),INDEX('Marks'!$F$6:$F$15,MATCH('Products'!I7,'Marks'!$A$6:$A$15,0))&lt;&gt;"",TRIM(INDEX('Marks'!$B$6:$B$15,MATCH('Products'!I7,'Marks'!$A$6:$A$15,0)))&lt;&gt;"",INDEX('Channel-Territory Scope'!$I$6:$I$15,MATCH('Products'!J7,'Channel-Territory Scope'!$A$6:$A$15,0))="Approved",ISNUMBER(INDEX('Channel-Territory Scope'!$G$6:$G$15,MATCH('Products'!J7,'Channel-Territory Scope'!$A$6:$A$15,0))),ISNUMBER(INDEX('Channel-Territory Scope'!$H$6:$H$15,MATCH('Products'!J7,'Channel-Territory Scope'!$A$6:$A$15,0))),INDEX('Channel-Territory Scope'!$G$6:$G$15,MATCH('Products'!J7,'Channel-Territory Scope'!$A$6:$A$15,0))&lt;='ReadMe'!$B$5,INDEX('Channel-Territory Scope'!$H$6:$H$15,MATCH('Products'!J7,'Channel-Territory Scope'!$A$6:$A$15,0))&gt;='ReadMe'!$B$5,INDEX('Channel-Territory Scope'!$G$6:$G$15,MATCH('Products'!J7,'Channel-Territory Scope'!$A$6:$A$15,0))&lt;=INDEX('Channel-Territory Scope'!$H$6:$H$15,MATCH('Products'!J7,'Channel-Territory Scope'!$A$6:$A$15,0)),INDEX('Channel-Territory Scope'!$J$6:$J$15,MATCH('Products'!J7,'Channel-Territory Scope'!$A$6:$A$15,0))&lt;&gt;"",INDEX('Channel-Territory Scope'!$B$6:$B$15,MATCH('Products'!J7,'Channel-Territory Scope'!$A$6:$A$15,0))='Products'!B7,INDEX('Channel-Territory Scope'!$C$6:$C$15,MATCH('Products'!J7,'Channel-Territory Scope'!$A$6:$A$15,0))='Products'!I7,INDEX('Channel-Territory Scope'!$D$6:$D$15,MATCH('Products'!J7,'Channel-Territory Scope'!$A$6:$A$15,0))='Products'!A7,INDEX('Channel-Territory Scope'!$E$6:$E$15,MATCH('Products'!J7,'Channel-Territory Scope'!$A$6:$A$15,0))='Products'!G7,INDEX('Channel-Territory Scope'!$F$6:$F$15,MATCH('Products'!J7,'Channel-Territory Scope'!$A$6:$A$15,0))='Products'!H7,'Products'!G7&lt;&gt;"",'Products'!H7&lt;&gt;""),"CURRENT","HOLD"),"HOLD")))</x:f>
        <x:v>CURRENT</x:v>
      </x:c>
      <x:c r="G7" s="2" t="str">
        <x:f>IF('Products'!A7="","",IF(AND('Products'!A7&lt;&gt;"",COUNTIF('Products'!$A$6:$A$15,'Products'!A7)=1,'Products'!K7&lt;&gt;""),IF(AND(1=1),"CURRENT","HOLD"),"HOLD"))</x:f>
        <x:v>CURRENT</x:v>
      </x:c>
      <x:c r="H7" s="2" t="str">
        <x:f>IF(A7="","",IF(COUNTIF(B7:G7,"HOLD")&gt;0,"HOLD","OWNER REVIEW"))</x:f>
        <x:v>HOLD</x:v>
      </x:c>
      <x:c r="I7" s="2" t="str">
        <x:f>IF(A7="","",'Products'!K7)</x:f>
        <x:v>Licensing owner</x:v>
      </x:c>
      <x:c r="J7" s="2" t="str">
        <x:f>IF(A7="","",IF(H7="HOLD","Resolve evidence with rights owner","Record separate owner release"))</x:f>
        <x:v>Resolve evidence with rights owner</x:v>
      </x:c>
    </x:row>
    <x:row r="8" ht="32" customHeight="1">
      <x:c r="A8" s="2" t="str">
        <x:f>IF('Products'!A8="","",'Products'!A8)</x:f>
        <x:v>P003</x:v>
      </x:c>
      <x:c r="B8" s="2" t="str">
        <x:f>IF('Products'!A8="","",IF(AND('Products'!B8&lt;&gt;"",COUNTIF('Licenses'!$A$6:$A$15,'Products'!B8)=1),IF(AND(INDEX('Licenses'!$C$6:$C$15,MATCH('Products'!B8,'Licenses'!$A$6:$A$15,0))="Approved",ISNUMBER(INDEX('Licenses'!$D$6:$D$15,MATCH('Products'!B8,'Licenses'!$A$6:$A$15,0))),ISNUMBER(INDEX('Licenses'!$E$6:$E$15,MATCH('Products'!B8,'Licenses'!$A$6:$A$15,0))),INDEX('Licenses'!$D$6:$D$15,MATCH('Products'!B8,'Licenses'!$A$6:$A$15,0))&lt;='ReadMe'!$B$5,INDEX('Licenses'!$E$6:$E$15,MATCH('Products'!B8,'Licenses'!$A$6:$A$15,0))&gt;='ReadMe'!$B$5,INDEX('Licenses'!$D$6:$D$15,MATCH('Products'!B8,'Licenses'!$A$6:$A$15,0))&lt;=INDEX('Licenses'!$E$6:$E$15,MATCH('Products'!B8,'Licenses'!$A$6:$A$15,0)),INDEX('Licenses'!$F$6:$F$15,MATCH('Products'!B8,'Licenses'!$A$6:$A$15,0))&lt;&gt;"",INDEX('Licenses'!$G$6:$G$15,MATCH('Products'!B8,'Licenses'!$A$6:$A$15,0))&lt;&gt;"",INDEX('Licenses'!$H$6:$H$15,MATCH('Products'!B8,'Licenses'!$A$6:$A$15,0))&lt;&gt;"",OR(AND(INDEX('Licenses'!$B$6:$B$15,MATCH('Products'!B8,'Licenses'!$A$6:$A$15,0))="Internal",'Products'!G8="Internal"),AND(INDEX('Licenses'!$B$6:$B$15,MATCH('Products'!B8,'Licenses'!$A$6:$A$15,0))="Retail",OR('Products'!G8="Retail",'Products'!G8="Internal")))),"CURRENT","HOLD"),"HOLD"))</x:f>
        <x:v>CURRENT</x:v>
      </x:c>
      <x:c r="C8" s="2" t="str">
        <x:f>IF('Products'!A8="","",IF(AND('Products'!C8&lt;&gt;"",COUNTIF('Marks'!$A$6:$A$15,'Products'!C8)=1),IF(AND(INDEX('Marks'!$C$6:$C$15,MATCH('Products'!C8,'Marks'!$A$6:$A$15,0))="Approved",ISNUMBER(INDEX('Marks'!$D$6:$D$15,MATCH('Products'!C8,'Marks'!$A$6:$A$15,0))),ISNUMBER(INDEX('Marks'!$E$6:$E$15,MATCH('Products'!C8,'Marks'!$A$6:$A$15,0))),INDEX('Marks'!$D$6:$D$15,MATCH('Products'!C8,'Marks'!$A$6:$A$15,0))&lt;='ReadMe'!$B$5,INDEX('Marks'!$E$6:$E$15,MATCH('Products'!C8,'Marks'!$A$6:$A$15,0))&gt;='ReadMe'!$B$5,INDEX('Marks'!$D$6:$D$15,MATCH('Products'!C8,'Marks'!$A$6:$A$15,0))&lt;=INDEX('Marks'!$E$6:$E$15,MATCH('Products'!C8,'Marks'!$A$6:$A$15,0)),INDEX('Marks'!$F$6:$F$15,MATCH('Products'!C8,'Marks'!$A$6:$A$15,0))&lt;&gt;"",INDEX('Marks'!$B$6:$B$15,MATCH('Products'!C8,'Marks'!$A$6:$A$15,0))&lt;&gt;""),"CURRENT","HOLD"),"HOLD"))</x:f>
        <x:v>CURRENT</x:v>
      </x:c>
      <x:c r="D8" s="2" t="str">
        <x:f>IF('Products'!A8="","",IF(AND('Products'!E8&lt;&gt;"",COUNTIF('Artwork Approvals'!$A$6:$A$15,'Products'!E8)=1),IF(AND(INDEX('Artwork Approvals'!$E$6:$E$15,MATCH('Products'!E8,'Artwork Approvals'!$A$6:$A$15,0))="Approved",ISNUMBER(INDEX('Artwork Approvals'!$F$6:$F$15,MATCH('Products'!E8,'Artwork Approvals'!$A$6:$A$15,0))),ISNUMBER(INDEX('Artwork Approvals'!$G$6:$G$15,MATCH('Products'!E8,'Artwork Approvals'!$A$6:$A$15,0))),INDEX('Artwork Approvals'!$F$6:$F$15,MATCH('Products'!E8,'Artwork Approvals'!$A$6:$A$15,0))&lt;='ReadMe'!$B$5,INDEX('Artwork Approvals'!$G$6:$G$15,MATCH('Products'!E8,'Artwork Approvals'!$A$6:$A$15,0))&gt;='ReadMe'!$B$5,INDEX('Artwork Approvals'!$F$6:$F$15,MATCH('Products'!E8,'Artwork Approvals'!$A$6:$A$15,0))&lt;=INDEX('Artwork Approvals'!$G$6:$G$15,MATCH('Products'!E8,'Artwork Approvals'!$A$6:$A$15,0)),INDEX('Artwork Approvals'!$H$6:$H$15,MATCH('Products'!E8,'Artwork Approvals'!$A$6:$A$15,0))&lt;&gt;"",INDEX('Artwork Approvals'!$B$6:$B$15,MATCH('Products'!E8,'Artwork Approvals'!$A$6:$A$15,0))='Products'!A8,INDEX('Artwork Approvals'!$C$6:$C$15,MATCH('Products'!E8,'Artwork Approvals'!$A$6:$A$15,0))='Products'!C8,INDEX('Artwork Approvals'!$D$6:$D$15,MATCH('Products'!E8,'Artwork Approvals'!$A$6:$A$15,0))='Products'!D8,'Products'!D8&lt;&gt;""),"CURRENT","HOLD"),"HOLD"))</x:f>
        <x:v>CURRENT</x:v>
      </x:c>
      <x:c r="E8" s="2" t="str">
        <x:f>IF('Products'!A8="","",IF(AND('Products'!F8&lt;&gt;"",COUNTIF('Channel-Territory Scope'!$A$6:$A$15,'Products'!F8)=1),IF(AND(INDEX('Channel-Territory Scope'!$I$6:$I$15,MATCH('Products'!F8,'Channel-Territory Scope'!$A$6:$A$15,0))="Approved",ISNUMBER(INDEX('Channel-Territory Scope'!$G$6:$G$15,MATCH('Products'!F8,'Channel-Territory Scope'!$A$6:$A$15,0))),ISNUMBER(INDEX('Channel-Territory Scope'!$H$6:$H$15,MATCH('Products'!F8,'Channel-Territory Scope'!$A$6:$A$15,0))),INDEX('Channel-Territory Scope'!$G$6:$G$15,MATCH('Products'!F8,'Channel-Territory Scope'!$A$6:$A$15,0))&lt;='ReadMe'!$B$5,INDEX('Channel-Territory Scope'!$H$6:$H$15,MATCH('Products'!F8,'Channel-Territory Scope'!$A$6:$A$15,0))&gt;='ReadMe'!$B$5,INDEX('Channel-Territory Scope'!$G$6:$G$15,MATCH('Products'!F8,'Channel-Territory Scope'!$A$6:$A$15,0))&lt;=INDEX('Channel-Territory Scope'!$H$6:$H$15,MATCH('Products'!F8,'Channel-Territory Scope'!$A$6:$A$15,0)),INDEX('Channel-Territory Scope'!$J$6:$J$15,MATCH('Products'!F8,'Channel-Territory Scope'!$A$6:$A$15,0))&lt;&gt;"",INDEX('Channel-Territory Scope'!$B$6:$B$15,MATCH('Products'!F8,'Channel-Territory Scope'!$A$6:$A$15,0))='Products'!B8,INDEX('Channel-Territory Scope'!$C$6:$C$15,MATCH('Products'!F8,'Channel-Territory Scope'!$A$6:$A$15,0))='Products'!C8,INDEX('Channel-Territory Scope'!$D$6:$D$15,MATCH('Products'!F8,'Channel-Territory Scope'!$A$6:$A$15,0))='Products'!A8,INDEX('Channel-Territory Scope'!$E$6:$E$15,MATCH('Products'!F8,'Channel-Territory Scope'!$A$6:$A$15,0))='Products'!G8,INDEX('Channel-Territory Scope'!$F$6:$F$15,MATCH('Products'!F8,'Channel-Territory Scope'!$A$6:$A$15,0))='Products'!H8,'Products'!G8&lt;&gt;"",'Products'!H8&lt;&gt;""),"CURRENT","HOLD"),"HOLD"))</x:f>
        <x:v>CURRENT</x:v>
      </x:c>
      <x:c r="F8" s="2" t="str">
        <x:f>IF('Products'!A8="","",IF(AND('Products'!I8="Not applicable",'Products'!J8="Not applicable"),"CURRENT",IF(AND('Products'!I8&lt;&gt;"",'Products'!J8&lt;&gt;"",COUNTIF('Marks'!$A$6:$A$15,'Products'!I8)=1,COUNTIF('Channel-Territory Scope'!$A$6:$A$15,'Products'!J8)=1),IF(AND(INDEX('Marks'!$C$6:$C$15,MATCH('Products'!I8,'Marks'!$A$6:$A$15,0))="Approved",ISNUMBER(INDEX('Marks'!$D$6:$D$15,MATCH('Products'!I8,'Marks'!$A$6:$A$15,0))),ISNUMBER(INDEX('Marks'!$E$6:$E$15,MATCH('Products'!I8,'Marks'!$A$6:$A$15,0))),INDEX('Marks'!$D$6:$D$15,MATCH('Products'!I8,'Marks'!$A$6:$A$15,0))&lt;='ReadMe'!$B$5,INDEX('Marks'!$E$6:$E$15,MATCH('Products'!I8,'Marks'!$A$6:$A$15,0))&gt;='ReadMe'!$B$5,INDEX('Marks'!$D$6:$D$15,MATCH('Products'!I8,'Marks'!$A$6:$A$15,0))&lt;=INDEX('Marks'!$E$6:$E$15,MATCH('Products'!I8,'Marks'!$A$6:$A$15,0)),INDEX('Marks'!$F$6:$F$15,MATCH('Products'!I8,'Marks'!$A$6:$A$15,0))&lt;&gt;"",TRIM(INDEX('Marks'!$B$6:$B$15,MATCH('Products'!I8,'Marks'!$A$6:$A$15,0)))&lt;&gt;"",INDEX('Channel-Territory Scope'!$I$6:$I$15,MATCH('Products'!J8,'Channel-Territory Scope'!$A$6:$A$15,0))="Approved",ISNUMBER(INDEX('Channel-Territory Scope'!$G$6:$G$15,MATCH('Products'!J8,'Channel-Territory Scope'!$A$6:$A$15,0))),ISNUMBER(INDEX('Channel-Territory Scope'!$H$6:$H$15,MATCH('Products'!J8,'Channel-Territory Scope'!$A$6:$A$15,0))),INDEX('Channel-Territory Scope'!$G$6:$G$15,MATCH('Products'!J8,'Channel-Territory Scope'!$A$6:$A$15,0))&lt;='ReadMe'!$B$5,INDEX('Channel-Territory Scope'!$H$6:$H$15,MATCH('Products'!J8,'Channel-Territory Scope'!$A$6:$A$15,0))&gt;='ReadMe'!$B$5,INDEX('Channel-Territory Scope'!$G$6:$G$15,MATCH('Products'!J8,'Channel-Territory Scope'!$A$6:$A$15,0))&lt;=INDEX('Channel-Territory Scope'!$H$6:$H$15,MATCH('Products'!J8,'Channel-Territory Scope'!$A$6:$A$15,0)),INDEX('Channel-Territory Scope'!$J$6:$J$15,MATCH('Products'!J8,'Channel-Territory Scope'!$A$6:$A$15,0))&lt;&gt;"",INDEX('Channel-Territory Scope'!$B$6:$B$15,MATCH('Products'!J8,'Channel-Territory Scope'!$A$6:$A$15,0))='Products'!B8,INDEX('Channel-Territory Scope'!$C$6:$C$15,MATCH('Products'!J8,'Channel-Territory Scope'!$A$6:$A$15,0))='Products'!I8,INDEX('Channel-Territory Scope'!$D$6:$D$15,MATCH('Products'!J8,'Channel-Territory Scope'!$A$6:$A$15,0))='Products'!A8,INDEX('Channel-Territory Scope'!$E$6:$E$15,MATCH('Products'!J8,'Channel-Territory Scope'!$A$6:$A$15,0))='Products'!G8,INDEX('Channel-Territory Scope'!$F$6:$F$15,MATCH('Products'!J8,'Channel-Territory Scope'!$A$6:$A$15,0))='Products'!H8,'Products'!G8&lt;&gt;"",'Products'!H8&lt;&gt;""),"CURRENT","HOLD"),"HOLD")))</x:f>
        <x:v>HOLD</x:v>
      </x:c>
      <x:c r="G8" s="2" t="str">
        <x:f>IF('Products'!A8="","",IF(AND('Products'!A8&lt;&gt;"",COUNTIF('Products'!$A$6:$A$15,'Products'!A8)=1,'Products'!K8&lt;&gt;""),IF(AND(1=1),"CURRENT","HOLD"),"HOLD"))</x:f>
        <x:v>CURRENT</x:v>
      </x:c>
      <x:c r="H8" s="2" t="str">
        <x:f>IF(A8="","",IF(COUNTIF(B8:G8,"HOLD")&gt;0,"HOLD","OWNER REVIEW"))</x:f>
        <x:v>HOLD</x:v>
      </x:c>
      <x:c r="I8" s="2" t="str">
        <x:f>IF(A8="","",'Products'!K8)</x:f>
        <x:v>Licensing owner</x:v>
      </x:c>
      <x:c r="J8" s="2" t="str">
        <x:f>IF(A8="","",IF(H8="HOLD","Resolve evidence with rights owner","Record separate owner release"))</x:f>
        <x:v>Resolve evidence with rights owner</x:v>
      </x:c>
    </x:row>
    <x:row r="9" ht="32" customHeight="1">
      <x:c r="A9" s="2" t="str">
        <x:f>IF('Products'!A9="","",'Products'!A9)</x:f>
        <x:v>P004</x:v>
      </x:c>
      <x:c r="B9" s="2" t="str">
        <x:f>IF('Products'!A9="","",IF(AND('Products'!B9&lt;&gt;"",COUNTIF('Licenses'!$A$6:$A$15,'Products'!B9)=1),IF(AND(INDEX('Licenses'!$C$6:$C$15,MATCH('Products'!B9,'Licenses'!$A$6:$A$15,0))="Approved",ISNUMBER(INDEX('Licenses'!$D$6:$D$15,MATCH('Products'!B9,'Licenses'!$A$6:$A$15,0))),ISNUMBER(INDEX('Licenses'!$E$6:$E$15,MATCH('Products'!B9,'Licenses'!$A$6:$A$15,0))),INDEX('Licenses'!$D$6:$D$15,MATCH('Products'!B9,'Licenses'!$A$6:$A$15,0))&lt;='ReadMe'!$B$5,INDEX('Licenses'!$E$6:$E$15,MATCH('Products'!B9,'Licenses'!$A$6:$A$15,0))&gt;='ReadMe'!$B$5,INDEX('Licenses'!$D$6:$D$15,MATCH('Products'!B9,'Licenses'!$A$6:$A$15,0))&lt;=INDEX('Licenses'!$E$6:$E$15,MATCH('Products'!B9,'Licenses'!$A$6:$A$15,0)),INDEX('Licenses'!$F$6:$F$15,MATCH('Products'!B9,'Licenses'!$A$6:$A$15,0))&lt;&gt;"",INDEX('Licenses'!$G$6:$G$15,MATCH('Products'!B9,'Licenses'!$A$6:$A$15,0))&lt;&gt;"",INDEX('Licenses'!$H$6:$H$15,MATCH('Products'!B9,'Licenses'!$A$6:$A$15,0))&lt;&gt;"",OR(AND(INDEX('Licenses'!$B$6:$B$15,MATCH('Products'!B9,'Licenses'!$A$6:$A$15,0))="Internal",'Products'!G9="Internal"),AND(INDEX('Licenses'!$B$6:$B$15,MATCH('Products'!B9,'Licenses'!$A$6:$A$15,0))="Retail",OR('Products'!G9="Retail",'Products'!G9="Internal")))),"CURRENT","HOLD"),"HOLD"))</x:f>
        <x:v>CURRENT</x:v>
      </x:c>
      <x:c r="C9" s="2" t="str">
        <x:f>IF('Products'!A9="","",IF(AND('Products'!C9&lt;&gt;"",COUNTIF('Marks'!$A$6:$A$15,'Products'!C9)=1),IF(AND(INDEX('Marks'!$C$6:$C$15,MATCH('Products'!C9,'Marks'!$A$6:$A$15,0))="Approved",ISNUMBER(INDEX('Marks'!$D$6:$D$15,MATCH('Products'!C9,'Marks'!$A$6:$A$15,0))),ISNUMBER(INDEX('Marks'!$E$6:$E$15,MATCH('Products'!C9,'Marks'!$A$6:$A$15,0))),INDEX('Marks'!$D$6:$D$15,MATCH('Products'!C9,'Marks'!$A$6:$A$15,0))&lt;='ReadMe'!$B$5,INDEX('Marks'!$E$6:$E$15,MATCH('Products'!C9,'Marks'!$A$6:$A$15,0))&gt;='ReadMe'!$B$5,INDEX('Marks'!$D$6:$D$15,MATCH('Products'!C9,'Marks'!$A$6:$A$15,0))&lt;=INDEX('Marks'!$E$6:$E$15,MATCH('Products'!C9,'Marks'!$A$6:$A$15,0)),INDEX('Marks'!$F$6:$F$15,MATCH('Products'!C9,'Marks'!$A$6:$A$15,0))&lt;&gt;"",INDEX('Marks'!$B$6:$B$15,MATCH('Products'!C9,'Marks'!$A$6:$A$15,0))&lt;&gt;""),"CURRENT","HOLD"),"HOLD"))</x:f>
        <x:v>CURRENT</x:v>
      </x:c>
      <x:c r="D9" s="2" t="str">
        <x:f>IF('Products'!A9="","",IF(AND('Products'!E9&lt;&gt;"",COUNTIF('Artwork Approvals'!$A$6:$A$15,'Products'!E9)=1),IF(AND(INDEX('Artwork Approvals'!$E$6:$E$15,MATCH('Products'!E9,'Artwork Approvals'!$A$6:$A$15,0))="Approved",ISNUMBER(INDEX('Artwork Approvals'!$F$6:$F$15,MATCH('Products'!E9,'Artwork Approvals'!$A$6:$A$15,0))),ISNUMBER(INDEX('Artwork Approvals'!$G$6:$G$15,MATCH('Products'!E9,'Artwork Approvals'!$A$6:$A$15,0))),INDEX('Artwork Approvals'!$F$6:$F$15,MATCH('Products'!E9,'Artwork Approvals'!$A$6:$A$15,0))&lt;='ReadMe'!$B$5,INDEX('Artwork Approvals'!$G$6:$G$15,MATCH('Products'!E9,'Artwork Approvals'!$A$6:$A$15,0))&gt;='ReadMe'!$B$5,INDEX('Artwork Approvals'!$F$6:$F$15,MATCH('Products'!E9,'Artwork Approvals'!$A$6:$A$15,0))&lt;=INDEX('Artwork Approvals'!$G$6:$G$15,MATCH('Products'!E9,'Artwork Approvals'!$A$6:$A$15,0)),INDEX('Artwork Approvals'!$H$6:$H$15,MATCH('Products'!E9,'Artwork Approvals'!$A$6:$A$15,0))&lt;&gt;"",INDEX('Artwork Approvals'!$B$6:$B$15,MATCH('Products'!E9,'Artwork Approvals'!$A$6:$A$15,0))='Products'!A9,INDEX('Artwork Approvals'!$C$6:$C$15,MATCH('Products'!E9,'Artwork Approvals'!$A$6:$A$15,0))='Products'!C9,INDEX('Artwork Approvals'!$D$6:$D$15,MATCH('Products'!E9,'Artwork Approvals'!$A$6:$A$15,0))='Products'!D9,'Products'!D9&lt;&gt;""),"CURRENT","HOLD"),"HOLD"))</x:f>
        <x:v>HOLD</x:v>
      </x:c>
      <x:c r="E9" s="2" t="str">
        <x:f>IF('Products'!A9="","",IF(AND('Products'!F9&lt;&gt;"",COUNTIF('Channel-Territory Scope'!$A$6:$A$15,'Products'!F9)=1),IF(AND(INDEX('Channel-Territory Scope'!$I$6:$I$15,MATCH('Products'!F9,'Channel-Territory Scope'!$A$6:$A$15,0))="Approved",ISNUMBER(INDEX('Channel-Territory Scope'!$G$6:$G$15,MATCH('Products'!F9,'Channel-Territory Scope'!$A$6:$A$15,0))),ISNUMBER(INDEX('Channel-Territory Scope'!$H$6:$H$15,MATCH('Products'!F9,'Channel-Territory Scope'!$A$6:$A$15,0))),INDEX('Channel-Territory Scope'!$G$6:$G$15,MATCH('Products'!F9,'Channel-Territory Scope'!$A$6:$A$15,0))&lt;='ReadMe'!$B$5,INDEX('Channel-Territory Scope'!$H$6:$H$15,MATCH('Products'!F9,'Channel-Territory Scope'!$A$6:$A$15,0))&gt;='ReadMe'!$B$5,INDEX('Channel-Territory Scope'!$G$6:$G$15,MATCH('Products'!F9,'Channel-Territory Scope'!$A$6:$A$15,0))&lt;=INDEX('Channel-Territory Scope'!$H$6:$H$15,MATCH('Products'!F9,'Channel-Territory Scope'!$A$6:$A$15,0)),INDEX('Channel-Territory Scope'!$J$6:$J$15,MATCH('Products'!F9,'Channel-Territory Scope'!$A$6:$A$15,0))&lt;&gt;"",INDEX('Channel-Territory Scope'!$B$6:$B$15,MATCH('Products'!F9,'Channel-Territory Scope'!$A$6:$A$15,0))='Products'!B9,INDEX('Channel-Territory Scope'!$C$6:$C$15,MATCH('Products'!F9,'Channel-Territory Scope'!$A$6:$A$15,0))='Products'!C9,INDEX('Channel-Territory Scope'!$D$6:$D$15,MATCH('Products'!F9,'Channel-Territory Scope'!$A$6:$A$15,0))='Products'!A9,INDEX('Channel-Territory Scope'!$E$6:$E$15,MATCH('Products'!F9,'Channel-Territory Scope'!$A$6:$A$15,0))='Products'!G9,INDEX('Channel-Territory Scope'!$F$6:$F$15,MATCH('Products'!F9,'Channel-Territory Scope'!$A$6:$A$15,0))='Products'!H9,'Products'!G9&lt;&gt;"",'Products'!H9&lt;&gt;""),"CURRENT","HOLD"),"HOLD"))</x:f>
        <x:v>CURRENT</x:v>
      </x:c>
      <x:c r="F9" s="2" t="str">
        <x:f>IF('Products'!A9="","",IF(AND('Products'!I9="Not applicable",'Products'!J9="Not applicable"),"CURRENT",IF(AND('Products'!I9&lt;&gt;"",'Products'!J9&lt;&gt;"",COUNTIF('Marks'!$A$6:$A$15,'Products'!I9)=1,COUNTIF('Channel-Territory Scope'!$A$6:$A$15,'Products'!J9)=1),IF(AND(INDEX('Marks'!$C$6:$C$15,MATCH('Products'!I9,'Marks'!$A$6:$A$15,0))="Approved",ISNUMBER(INDEX('Marks'!$D$6:$D$15,MATCH('Products'!I9,'Marks'!$A$6:$A$15,0))),ISNUMBER(INDEX('Marks'!$E$6:$E$15,MATCH('Products'!I9,'Marks'!$A$6:$A$15,0))),INDEX('Marks'!$D$6:$D$15,MATCH('Products'!I9,'Marks'!$A$6:$A$15,0))&lt;='ReadMe'!$B$5,INDEX('Marks'!$E$6:$E$15,MATCH('Products'!I9,'Marks'!$A$6:$A$15,0))&gt;='ReadMe'!$B$5,INDEX('Marks'!$D$6:$D$15,MATCH('Products'!I9,'Marks'!$A$6:$A$15,0))&lt;=INDEX('Marks'!$E$6:$E$15,MATCH('Products'!I9,'Marks'!$A$6:$A$15,0)),INDEX('Marks'!$F$6:$F$15,MATCH('Products'!I9,'Marks'!$A$6:$A$15,0))&lt;&gt;"",TRIM(INDEX('Marks'!$B$6:$B$15,MATCH('Products'!I9,'Marks'!$A$6:$A$15,0)))&lt;&gt;"",INDEX('Channel-Territory Scope'!$I$6:$I$15,MATCH('Products'!J9,'Channel-Territory Scope'!$A$6:$A$15,0))="Approved",ISNUMBER(INDEX('Channel-Territory Scope'!$G$6:$G$15,MATCH('Products'!J9,'Channel-Territory Scope'!$A$6:$A$15,0))),ISNUMBER(INDEX('Channel-Territory Scope'!$H$6:$H$15,MATCH('Products'!J9,'Channel-Territory Scope'!$A$6:$A$15,0))),INDEX('Channel-Territory Scope'!$G$6:$G$15,MATCH('Products'!J9,'Channel-Territory Scope'!$A$6:$A$15,0))&lt;='ReadMe'!$B$5,INDEX('Channel-Territory Scope'!$H$6:$H$15,MATCH('Products'!J9,'Channel-Territory Scope'!$A$6:$A$15,0))&gt;='ReadMe'!$B$5,INDEX('Channel-Territory Scope'!$G$6:$G$15,MATCH('Products'!J9,'Channel-Territory Scope'!$A$6:$A$15,0))&lt;=INDEX('Channel-Territory Scope'!$H$6:$H$15,MATCH('Products'!J9,'Channel-Territory Scope'!$A$6:$A$15,0)),INDEX('Channel-Territory Scope'!$J$6:$J$15,MATCH('Products'!J9,'Channel-Territory Scope'!$A$6:$A$15,0))&lt;&gt;"",INDEX('Channel-Territory Scope'!$B$6:$B$15,MATCH('Products'!J9,'Channel-Territory Scope'!$A$6:$A$15,0))='Products'!B9,INDEX('Channel-Territory Scope'!$C$6:$C$15,MATCH('Products'!J9,'Channel-Territory Scope'!$A$6:$A$15,0))='Products'!I9,INDEX('Channel-Territory Scope'!$D$6:$D$15,MATCH('Products'!J9,'Channel-Territory Scope'!$A$6:$A$15,0))='Products'!A9,INDEX('Channel-Territory Scope'!$E$6:$E$15,MATCH('Products'!J9,'Channel-Territory Scope'!$A$6:$A$15,0))='Products'!G9,INDEX('Channel-Territory Scope'!$F$6:$F$15,MATCH('Products'!J9,'Channel-Territory Scope'!$A$6:$A$15,0))='Products'!H9,'Products'!G9&lt;&gt;"",'Products'!H9&lt;&gt;""),"CURRENT","HOLD"),"HOLD")))</x:f>
        <x:v>CURRENT</x:v>
      </x:c>
      <x:c r="G9" s="2" t="str">
        <x:f>IF('Products'!A9="","",IF(AND('Products'!A9&lt;&gt;"",COUNTIF('Products'!$A$6:$A$15,'Products'!A9)=1,'Products'!K9&lt;&gt;""),IF(AND(1=1),"CURRENT","HOLD"),"HOLD"))</x:f>
        <x:v>CURRENT</x:v>
      </x:c>
      <x:c r="H9" s="2" t="str">
        <x:f>IF(A9="","",IF(COUNTIF(B9:G9,"HOLD")&gt;0,"HOLD","OWNER REVIEW"))</x:f>
        <x:v>HOLD</x:v>
      </x:c>
      <x:c r="I9" s="2" t="str">
        <x:f>IF(A9="","",'Products'!K9)</x:f>
        <x:v>Licensing owner</x:v>
      </x:c>
      <x:c r="J9" s="2" t="str">
        <x:f>IF(A9="","",IF(H9="HOLD","Resolve evidence with rights owner","Record separate owner release"))</x:f>
        <x:v>Resolve evidence with rights owner</x:v>
      </x:c>
    </x:row>
    <x:row r="10" ht="32" customHeight="1">
      <x:c r="A10" s="2" t="str">
        <x:f>IF('Products'!A10="","",'Products'!A10)</x:f>
        <x:v>P005</x:v>
      </x:c>
      <x:c r="B10" s="2" t="str">
        <x:f>IF('Products'!A10="","",IF(AND('Products'!B10&lt;&gt;"",COUNTIF('Licenses'!$A$6:$A$15,'Products'!B10)=1),IF(AND(INDEX('Licenses'!$C$6:$C$15,MATCH('Products'!B10,'Licenses'!$A$6:$A$15,0))="Approved",ISNUMBER(INDEX('Licenses'!$D$6:$D$15,MATCH('Products'!B10,'Licenses'!$A$6:$A$15,0))),ISNUMBER(INDEX('Licenses'!$E$6:$E$15,MATCH('Products'!B10,'Licenses'!$A$6:$A$15,0))),INDEX('Licenses'!$D$6:$D$15,MATCH('Products'!B10,'Licenses'!$A$6:$A$15,0))&lt;='ReadMe'!$B$5,INDEX('Licenses'!$E$6:$E$15,MATCH('Products'!B10,'Licenses'!$A$6:$A$15,0))&gt;='ReadMe'!$B$5,INDEX('Licenses'!$D$6:$D$15,MATCH('Products'!B10,'Licenses'!$A$6:$A$15,0))&lt;=INDEX('Licenses'!$E$6:$E$15,MATCH('Products'!B10,'Licenses'!$A$6:$A$15,0)),INDEX('Licenses'!$F$6:$F$15,MATCH('Products'!B10,'Licenses'!$A$6:$A$15,0))&lt;&gt;"",INDEX('Licenses'!$G$6:$G$15,MATCH('Products'!B10,'Licenses'!$A$6:$A$15,0))&lt;&gt;"",INDEX('Licenses'!$H$6:$H$15,MATCH('Products'!B10,'Licenses'!$A$6:$A$15,0))&lt;&gt;"",OR(AND(INDEX('Licenses'!$B$6:$B$15,MATCH('Products'!B10,'Licenses'!$A$6:$A$15,0))="Internal",'Products'!G10="Internal"),AND(INDEX('Licenses'!$B$6:$B$15,MATCH('Products'!B10,'Licenses'!$A$6:$A$15,0))="Retail",OR('Products'!G10="Retail",'Products'!G10="Internal")))),"CURRENT","HOLD"),"HOLD"))</x:f>
        <x:v>CURRENT</x:v>
      </x:c>
      <x:c r="C10" s="2" t="str">
        <x:f>IF('Products'!A10="","",IF(AND('Products'!C10&lt;&gt;"",COUNTIF('Marks'!$A$6:$A$15,'Products'!C10)=1),IF(AND(INDEX('Marks'!$C$6:$C$15,MATCH('Products'!C10,'Marks'!$A$6:$A$15,0))="Approved",ISNUMBER(INDEX('Marks'!$D$6:$D$15,MATCH('Products'!C10,'Marks'!$A$6:$A$15,0))),ISNUMBER(INDEX('Marks'!$E$6:$E$15,MATCH('Products'!C10,'Marks'!$A$6:$A$15,0))),INDEX('Marks'!$D$6:$D$15,MATCH('Products'!C10,'Marks'!$A$6:$A$15,0))&lt;='ReadMe'!$B$5,INDEX('Marks'!$E$6:$E$15,MATCH('Products'!C10,'Marks'!$A$6:$A$15,0))&gt;='ReadMe'!$B$5,INDEX('Marks'!$D$6:$D$15,MATCH('Products'!C10,'Marks'!$A$6:$A$15,0))&lt;=INDEX('Marks'!$E$6:$E$15,MATCH('Products'!C10,'Marks'!$A$6:$A$15,0)),INDEX('Marks'!$F$6:$F$15,MATCH('Products'!C10,'Marks'!$A$6:$A$15,0))&lt;&gt;"",INDEX('Marks'!$B$6:$B$15,MATCH('Products'!C10,'Marks'!$A$6:$A$15,0))&lt;&gt;""),"CURRENT","HOLD"),"HOLD"))</x:f>
        <x:v>CURRENT</x:v>
      </x:c>
      <x:c r="D10" s="2" t="str">
        <x:f>IF('Products'!A10="","",IF(AND('Products'!E10&lt;&gt;"",COUNTIF('Artwork Approvals'!$A$6:$A$15,'Products'!E10)=1),IF(AND(INDEX('Artwork Approvals'!$E$6:$E$15,MATCH('Products'!E10,'Artwork Approvals'!$A$6:$A$15,0))="Approved",ISNUMBER(INDEX('Artwork Approvals'!$F$6:$F$15,MATCH('Products'!E10,'Artwork Approvals'!$A$6:$A$15,0))),ISNUMBER(INDEX('Artwork Approvals'!$G$6:$G$15,MATCH('Products'!E10,'Artwork Approvals'!$A$6:$A$15,0))),INDEX('Artwork Approvals'!$F$6:$F$15,MATCH('Products'!E10,'Artwork Approvals'!$A$6:$A$15,0))&lt;='ReadMe'!$B$5,INDEX('Artwork Approvals'!$G$6:$G$15,MATCH('Products'!E10,'Artwork Approvals'!$A$6:$A$15,0))&gt;='ReadMe'!$B$5,INDEX('Artwork Approvals'!$F$6:$F$15,MATCH('Products'!E10,'Artwork Approvals'!$A$6:$A$15,0))&lt;=INDEX('Artwork Approvals'!$G$6:$G$15,MATCH('Products'!E10,'Artwork Approvals'!$A$6:$A$15,0)),INDEX('Artwork Approvals'!$H$6:$H$15,MATCH('Products'!E10,'Artwork Approvals'!$A$6:$A$15,0))&lt;&gt;"",INDEX('Artwork Approvals'!$B$6:$B$15,MATCH('Products'!E10,'Artwork Approvals'!$A$6:$A$15,0))='Products'!A10,INDEX('Artwork Approvals'!$C$6:$C$15,MATCH('Products'!E10,'Artwork Approvals'!$A$6:$A$15,0))='Products'!C10,INDEX('Artwork Approvals'!$D$6:$D$15,MATCH('Products'!E10,'Artwork Approvals'!$A$6:$A$15,0))='Products'!D10,'Products'!D10&lt;&gt;""),"CURRENT","HOLD"),"HOLD"))</x:f>
        <x:v>CURRENT</x:v>
      </x:c>
      <x:c r="E10" s="2" t="str">
        <x:f>IF('Products'!A10="","",IF(AND('Products'!F10&lt;&gt;"",COUNTIF('Channel-Territory Scope'!$A$6:$A$15,'Products'!F10)=1),IF(AND(INDEX('Channel-Territory Scope'!$I$6:$I$15,MATCH('Products'!F10,'Channel-Territory Scope'!$A$6:$A$15,0))="Approved",ISNUMBER(INDEX('Channel-Territory Scope'!$G$6:$G$15,MATCH('Products'!F10,'Channel-Territory Scope'!$A$6:$A$15,0))),ISNUMBER(INDEX('Channel-Territory Scope'!$H$6:$H$15,MATCH('Products'!F10,'Channel-Territory Scope'!$A$6:$A$15,0))),INDEX('Channel-Territory Scope'!$G$6:$G$15,MATCH('Products'!F10,'Channel-Territory Scope'!$A$6:$A$15,0))&lt;='ReadMe'!$B$5,INDEX('Channel-Territory Scope'!$H$6:$H$15,MATCH('Products'!F10,'Channel-Territory Scope'!$A$6:$A$15,0))&gt;='ReadMe'!$B$5,INDEX('Channel-Territory Scope'!$G$6:$G$15,MATCH('Products'!F10,'Channel-Territory Scope'!$A$6:$A$15,0))&lt;=INDEX('Channel-Territory Scope'!$H$6:$H$15,MATCH('Products'!F10,'Channel-Territory Scope'!$A$6:$A$15,0)),INDEX('Channel-Territory Scope'!$J$6:$J$15,MATCH('Products'!F10,'Channel-Territory Scope'!$A$6:$A$15,0))&lt;&gt;"",INDEX('Channel-Territory Scope'!$B$6:$B$15,MATCH('Products'!F10,'Channel-Territory Scope'!$A$6:$A$15,0))='Products'!B10,INDEX('Channel-Territory Scope'!$C$6:$C$15,MATCH('Products'!F10,'Channel-Territory Scope'!$A$6:$A$15,0))='Products'!C10,INDEX('Channel-Territory Scope'!$D$6:$D$15,MATCH('Products'!F10,'Channel-Territory Scope'!$A$6:$A$15,0))='Products'!A10,INDEX('Channel-Territory Scope'!$E$6:$E$15,MATCH('Products'!F10,'Channel-Territory Scope'!$A$6:$A$15,0))='Products'!G10,INDEX('Channel-Territory Scope'!$F$6:$F$15,MATCH('Products'!F10,'Channel-Territory Scope'!$A$6:$A$15,0))='Products'!H10,'Products'!G10&lt;&gt;"",'Products'!H10&lt;&gt;""),"CURRENT","HOLD"),"HOLD"))</x:f>
        <x:v>CURRENT</x:v>
      </x:c>
      <x:c r="F10" s="2" t="str">
        <x:f>IF('Products'!A10="","",IF(AND('Products'!I10="Not applicable",'Products'!J10="Not applicable"),"CURRENT",IF(AND('Products'!I10&lt;&gt;"",'Products'!J10&lt;&gt;"",COUNTIF('Marks'!$A$6:$A$15,'Products'!I10)=1,COUNTIF('Channel-Territory Scope'!$A$6:$A$15,'Products'!J10)=1),IF(AND(INDEX('Marks'!$C$6:$C$15,MATCH('Products'!I10,'Marks'!$A$6:$A$15,0))="Approved",ISNUMBER(INDEX('Marks'!$D$6:$D$15,MATCH('Products'!I10,'Marks'!$A$6:$A$15,0))),ISNUMBER(INDEX('Marks'!$E$6:$E$15,MATCH('Products'!I10,'Marks'!$A$6:$A$15,0))),INDEX('Marks'!$D$6:$D$15,MATCH('Products'!I10,'Marks'!$A$6:$A$15,0))&lt;='ReadMe'!$B$5,INDEX('Marks'!$E$6:$E$15,MATCH('Products'!I10,'Marks'!$A$6:$A$15,0))&gt;='ReadMe'!$B$5,INDEX('Marks'!$D$6:$D$15,MATCH('Products'!I10,'Marks'!$A$6:$A$15,0))&lt;=INDEX('Marks'!$E$6:$E$15,MATCH('Products'!I10,'Marks'!$A$6:$A$15,0)),INDEX('Marks'!$F$6:$F$15,MATCH('Products'!I10,'Marks'!$A$6:$A$15,0))&lt;&gt;"",TRIM(INDEX('Marks'!$B$6:$B$15,MATCH('Products'!I10,'Marks'!$A$6:$A$15,0)))&lt;&gt;"",INDEX('Channel-Territory Scope'!$I$6:$I$15,MATCH('Products'!J10,'Channel-Territory Scope'!$A$6:$A$15,0))="Approved",ISNUMBER(INDEX('Channel-Territory Scope'!$G$6:$G$15,MATCH('Products'!J10,'Channel-Territory Scope'!$A$6:$A$15,0))),ISNUMBER(INDEX('Channel-Territory Scope'!$H$6:$H$15,MATCH('Products'!J10,'Channel-Territory Scope'!$A$6:$A$15,0))),INDEX('Channel-Territory Scope'!$G$6:$G$15,MATCH('Products'!J10,'Channel-Territory Scope'!$A$6:$A$15,0))&lt;='ReadMe'!$B$5,INDEX('Channel-Territory Scope'!$H$6:$H$15,MATCH('Products'!J10,'Channel-Territory Scope'!$A$6:$A$15,0))&gt;='ReadMe'!$B$5,INDEX('Channel-Territory Scope'!$G$6:$G$15,MATCH('Products'!J10,'Channel-Territory Scope'!$A$6:$A$15,0))&lt;=INDEX('Channel-Territory Scope'!$H$6:$H$15,MATCH('Products'!J10,'Channel-Territory Scope'!$A$6:$A$15,0)),INDEX('Channel-Territory Scope'!$J$6:$J$15,MATCH('Products'!J10,'Channel-Territory Scope'!$A$6:$A$15,0))&lt;&gt;"",INDEX('Channel-Territory Scope'!$B$6:$B$15,MATCH('Products'!J10,'Channel-Territory Scope'!$A$6:$A$15,0))='Products'!B10,INDEX('Channel-Territory Scope'!$C$6:$C$15,MATCH('Products'!J10,'Channel-Territory Scope'!$A$6:$A$15,0))='Products'!I10,INDEX('Channel-Territory Scope'!$D$6:$D$15,MATCH('Products'!J10,'Channel-Territory Scope'!$A$6:$A$15,0))='Products'!A10,INDEX('Channel-Territory Scope'!$E$6:$E$15,MATCH('Products'!J10,'Channel-Territory Scope'!$A$6:$A$15,0))='Products'!G10,INDEX('Channel-Territory Scope'!$F$6:$F$15,MATCH('Products'!J10,'Channel-Territory Scope'!$A$6:$A$15,0))='Products'!H10,'Products'!G10&lt;&gt;"",'Products'!H10&lt;&gt;""),"CURRENT","HOLD"),"HOLD")))</x:f>
        <x:v>CURRENT</x:v>
      </x:c>
      <x:c r="G10" s="2" t="str">
        <x:f>IF('Products'!A10="","",IF(AND('Products'!A10&lt;&gt;"",COUNTIF('Products'!$A$6:$A$15,'Products'!A10)=1,'Products'!K10&lt;&gt;""),IF(AND(1=1),"CURRENT","HOLD"),"HOLD"))</x:f>
        <x:v>CURRENT</x:v>
      </x:c>
      <x:c r="H10" s="2" t="str">
        <x:f>IF(A10="","",IF(COUNTIF(B10:G10,"HOLD")&gt;0,"HOLD","OWNER REVIEW"))</x:f>
        <x:v>OWNER REVIEW</x:v>
      </x:c>
      <x:c r="I10" s="2" t="str">
        <x:f>IF(A10="","",'Products'!K10)</x:f>
        <x:v>Licensing owner</x:v>
      </x:c>
      <x:c r="J10" s="2" t="str">
        <x:f>IF(A10="","",IF(H10="HOLD","Resolve evidence with rights owner","Record separate owner release"))</x:f>
        <x:v>Record separate owner release</x:v>
      </x:c>
    </x:row>
    <x:row r="11" ht="32" customHeight="1">
      <x:c r="A11" s="2" t="str">
        <x:f>IF('Products'!A11="","",'Products'!A11)</x:f>
        <x:v>P006</x:v>
      </x:c>
      <x:c r="B11" s="2" t="str">
        <x:f>IF('Products'!A11="","",IF(AND('Products'!B11&lt;&gt;"",COUNTIF('Licenses'!$A$6:$A$15,'Products'!B11)=1),IF(AND(INDEX('Licenses'!$C$6:$C$15,MATCH('Products'!B11,'Licenses'!$A$6:$A$15,0))="Approved",ISNUMBER(INDEX('Licenses'!$D$6:$D$15,MATCH('Products'!B11,'Licenses'!$A$6:$A$15,0))),ISNUMBER(INDEX('Licenses'!$E$6:$E$15,MATCH('Products'!B11,'Licenses'!$A$6:$A$15,0))),INDEX('Licenses'!$D$6:$D$15,MATCH('Products'!B11,'Licenses'!$A$6:$A$15,0))&lt;='ReadMe'!$B$5,INDEX('Licenses'!$E$6:$E$15,MATCH('Products'!B11,'Licenses'!$A$6:$A$15,0))&gt;='ReadMe'!$B$5,INDEX('Licenses'!$D$6:$D$15,MATCH('Products'!B11,'Licenses'!$A$6:$A$15,0))&lt;=INDEX('Licenses'!$E$6:$E$15,MATCH('Products'!B11,'Licenses'!$A$6:$A$15,0)),INDEX('Licenses'!$F$6:$F$15,MATCH('Products'!B11,'Licenses'!$A$6:$A$15,0))&lt;&gt;"",INDEX('Licenses'!$G$6:$G$15,MATCH('Products'!B11,'Licenses'!$A$6:$A$15,0))&lt;&gt;"",INDEX('Licenses'!$H$6:$H$15,MATCH('Products'!B11,'Licenses'!$A$6:$A$15,0))&lt;&gt;"",OR(AND(INDEX('Licenses'!$B$6:$B$15,MATCH('Products'!B11,'Licenses'!$A$6:$A$15,0))="Internal",'Products'!G11="Internal"),AND(INDEX('Licenses'!$B$6:$B$15,MATCH('Products'!B11,'Licenses'!$A$6:$A$15,0))="Retail",OR('Products'!G11="Retail",'Products'!G11="Internal")))),"CURRENT","HOLD"),"HOLD"))</x:f>
        <x:v>HOLD</x:v>
      </x:c>
      <x:c r="C11" s="2" t="str">
        <x:f>IF('Products'!A11="","",IF(AND('Products'!C11&lt;&gt;"",COUNTIF('Marks'!$A$6:$A$15,'Products'!C11)=1),IF(AND(INDEX('Marks'!$C$6:$C$15,MATCH('Products'!C11,'Marks'!$A$6:$A$15,0))="Approved",ISNUMBER(INDEX('Marks'!$D$6:$D$15,MATCH('Products'!C11,'Marks'!$A$6:$A$15,0))),ISNUMBER(INDEX('Marks'!$E$6:$E$15,MATCH('Products'!C11,'Marks'!$A$6:$A$15,0))),INDEX('Marks'!$D$6:$D$15,MATCH('Products'!C11,'Marks'!$A$6:$A$15,0))&lt;='ReadMe'!$B$5,INDEX('Marks'!$E$6:$E$15,MATCH('Products'!C11,'Marks'!$A$6:$A$15,0))&gt;='ReadMe'!$B$5,INDEX('Marks'!$D$6:$D$15,MATCH('Products'!C11,'Marks'!$A$6:$A$15,0))&lt;=INDEX('Marks'!$E$6:$E$15,MATCH('Products'!C11,'Marks'!$A$6:$A$15,0)),INDEX('Marks'!$F$6:$F$15,MATCH('Products'!C11,'Marks'!$A$6:$A$15,0))&lt;&gt;"",INDEX('Marks'!$B$6:$B$15,MATCH('Products'!C11,'Marks'!$A$6:$A$15,0))&lt;&gt;""),"CURRENT","HOLD"),"HOLD"))</x:f>
        <x:v>CURRENT</x:v>
      </x:c>
      <x:c r="D11" s="2" t="str">
        <x:f>IF('Products'!A11="","",IF(AND('Products'!E11&lt;&gt;"",COUNTIF('Artwork Approvals'!$A$6:$A$15,'Products'!E11)=1),IF(AND(INDEX('Artwork Approvals'!$E$6:$E$15,MATCH('Products'!E11,'Artwork Approvals'!$A$6:$A$15,0))="Approved",ISNUMBER(INDEX('Artwork Approvals'!$F$6:$F$15,MATCH('Products'!E11,'Artwork Approvals'!$A$6:$A$15,0))),ISNUMBER(INDEX('Artwork Approvals'!$G$6:$G$15,MATCH('Products'!E11,'Artwork Approvals'!$A$6:$A$15,0))),INDEX('Artwork Approvals'!$F$6:$F$15,MATCH('Products'!E11,'Artwork Approvals'!$A$6:$A$15,0))&lt;='ReadMe'!$B$5,INDEX('Artwork Approvals'!$G$6:$G$15,MATCH('Products'!E11,'Artwork Approvals'!$A$6:$A$15,0))&gt;='ReadMe'!$B$5,INDEX('Artwork Approvals'!$F$6:$F$15,MATCH('Products'!E11,'Artwork Approvals'!$A$6:$A$15,0))&lt;=INDEX('Artwork Approvals'!$G$6:$G$15,MATCH('Products'!E11,'Artwork Approvals'!$A$6:$A$15,0)),INDEX('Artwork Approvals'!$H$6:$H$15,MATCH('Products'!E11,'Artwork Approvals'!$A$6:$A$15,0))&lt;&gt;"",INDEX('Artwork Approvals'!$B$6:$B$15,MATCH('Products'!E11,'Artwork Approvals'!$A$6:$A$15,0))='Products'!A11,INDEX('Artwork Approvals'!$C$6:$C$15,MATCH('Products'!E11,'Artwork Approvals'!$A$6:$A$15,0))='Products'!C11,INDEX('Artwork Approvals'!$D$6:$D$15,MATCH('Products'!E11,'Artwork Approvals'!$A$6:$A$15,0))='Products'!D11,'Products'!D11&lt;&gt;""),"CURRENT","HOLD"),"HOLD"))</x:f>
        <x:v>HOLD</x:v>
      </x:c>
      <x:c r="E11" s="2" t="str">
        <x:f>IF('Products'!A11="","",IF(AND('Products'!F11&lt;&gt;"",COUNTIF('Channel-Territory Scope'!$A$6:$A$15,'Products'!F11)=1),IF(AND(INDEX('Channel-Territory Scope'!$I$6:$I$15,MATCH('Products'!F11,'Channel-Territory Scope'!$A$6:$A$15,0))="Approved",ISNUMBER(INDEX('Channel-Territory Scope'!$G$6:$G$15,MATCH('Products'!F11,'Channel-Territory Scope'!$A$6:$A$15,0))),ISNUMBER(INDEX('Channel-Territory Scope'!$H$6:$H$15,MATCH('Products'!F11,'Channel-Territory Scope'!$A$6:$A$15,0))),INDEX('Channel-Territory Scope'!$G$6:$G$15,MATCH('Products'!F11,'Channel-Territory Scope'!$A$6:$A$15,0))&lt;='ReadMe'!$B$5,INDEX('Channel-Territory Scope'!$H$6:$H$15,MATCH('Products'!F11,'Channel-Territory Scope'!$A$6:$A$15,0))&gt;='ReadMe'!$B$5,INDEX('Channel-Territory Scope'!$G$6:$G$15,MATCH('Products'!F11,'Channel-Territory Scope'!$A$6:$A$15,0))&lt;=INDEX('Channel-Territory Scope'!$H$6:$H$15,MATCH('Products'!F11,'Channel-Territory Scope'!$A$6:$A$15,0)),INDEX('Channel-Territory Scope'!$J$6:$J$15,MATCH('Products'!F11,'Channel-Territory Scope'!$A$6:$A$15,0))&lt;&gt;"",INDEX('Channel-Territory Scope'!$B$6:$B$15,MATCH('Products'!F11,'Channel-Territory Scope'!$A$6:$A$15,0))='Products'!B11,INDEX('Channel-Territory Scope'!$C$6:$C$15,MATCH('Products'!F11,'Channel-Territory Scope'!$A$6:$A$15,0))='Products'!C11,INDEX('Channel-Territory Scope'!$D$6:$D$15,MATCH('Products'!F11,'Channel-Territory Scope'!$A$6:$A$15,0))='Products'!A11,INDEX('Channel-Territory Scope'!$E$6:$E$15,MATCH('Products'!F11,'Channel-Territory Scope'!$A$6:$A$15,0))='Products'!G11,INDEX('Channel-Territory Scope'!$F$6:$F$15,MATCH('Products'!F11,'Channel-Territory Scope'!$A$6:$A$15,0))='Products'!H11,'Products'!G11&lt;&gt;"",'Products'!H11&lt;&gt;""),"CURRENT","HOLD"),"HOLD"))</x:f>
        <x:v>CURRENT</x:v>
      </x:c>
      <x:c r="F11" s="2" t="str">
        <x:f>IF('Products'!A11="","",IF(AND('Products'!I11="Not applicable",'Products'!J11="Not applicable"),"CURRENT",IF(AND('Products'!I11&lt;&gt;"",'Products'!J11&lt;&gt;"",COUNTIF('Marks'!$A$6:$A$15,'Products'!I11)=1,COUNTIF('Channel-Territory Scope'!$A$6:$A$15,'Products'!J11)=1),IF(AND(INDEX('Marks'!$C$6:$C$15,MATCH('Products'!I11,'Marks'!$A$6:$A$15,0))="Approved",ISNUMBER(INDEX('Marks'!$D$6:$D$15,MATCH('Products'!I11,'Marks'!$A$6:$A$15,0))),ISNUMBER(INDEX('Marks'!$E$6:$E$15,MATCH('Products'!I11,'Marks'!$A$6:$A$15,0))),INDEX('Marks'!$D$6:$D$15,MATCH('Products'!I11,'Marks'!$A$6:$A$15,0))&lt;='ReadMe'!$B$5,INDEX('Marks'!$E$6:$E$15,MATCH('Products'!I11,'Marks'!$A$6:$A$15,0))&gt;='ReadMe'!$B$5,INDEX('Marks'!$D$6:$D$15,MATCH('Products'!I11,'Marks'!$A$6:$A$15,0))&lt;=INDEX('Marks'!$E$6:$E$15,MATCH('Products'!I11,'Marks'!$A$6:$A$15,0)),INDEX('Marks'!$F$6:$F$15,MATCH('Products'!I11,'Marks'!$A$6:$A$15,0))&lt;&gt;"",TRIM(INDEX('Marks'!$B$6:$B$15,MATCH('Products'!I11,'Marks'!$A$6:$A$15,0)))&lt;&gt;"",INDEX('Channel-Territory Scope'!$I$6:$I$15,MATCH('Products'!J11,'Channel-Territory Scope'!$A$6:$A$15,0))="Approved",ISNUMBER(INDEX('Channel-Territory Scope'!$G$6:$G$15,MATCH('Products'!J11,'Channel-Territory Scope'!$A$6:$A$15,0))),ISNUMBER(INDEX('Channel-Territory Scope'!$H$6:$H$15,MATCH('Products'!J11,'Channel-Territory Scope'!$A$6:$A$15,0))),INDEX('Channel-Territory Scope'!$G$6:$G$15,MATCH('Products'!J11,'Channel-Territory Scope'!$A$6:$A$15,0))&lt;='ReadMe'!$B$5,INDEX('Channel-Territory Scope'!$H$6:$H$15,MATCH('Products'!J11,'Channel-Territory Scope'!$A$6:$A$15,0))&gt;='ReadMe'!$B$5,INDEX('Channel-Territory Scope'!$G$6:$G$15,MATCH('Products'!J11,'Channel-Territory Scope'!$A$6:$A$15,0))&lt;=INDEX('Channel-Territory Scope'!$H$6:$H$15,MATCH('Products'!J11,'Channel-Territory Scope'!$A$6:$A$15,0)),INDEX('Channel-Territory Scope'!$J$6:$J$15,MATCH('Products'!J11,'Channel-Territory Scope'!$A$6:$A$15,0))&lt;&gt;"",INDEX('Channel-Territory Scope'!$B$6:$B$15,MATCH('Products'!J11,'Channel-Territory Scope'!$A$6:$A$15,0))='Products'!B11,INDEX('Channel-Territory Scope'!$C$6:$C$15,MATCH('Products'!J11,'Channel-Territory Scope'!$A$6:$A$15,0))='Products'!I11,INDEX('Channel-Territory Scope'!$D$6:$D$15,MATCH('Products'!J11,'Channel-Territory Scope'!$A$6:$A$15,0))='Products'!A11,INDEX('Channel-Territory Scope'!$E$6:$E$15,MATCH('Products'!J11,'Channel-Territory Scope'!$A$6:$A$15,0))='Products'!G11,INDEX('Channel-Territory Scope'!$F$6:$F$15,MATCH('Products'!J11,'Channel-Territory Scope'!$A$6:$A$15,0))='Products'!H11,'Products'!G11&lt;&gt;"",'Products'!H11&lt;&gt;""),"CURRENT","HOLD"),"HOLD")))</x:f>
        <x:v>HOLD</x:v>
      </x:c>
      <x:c r="G11" s="2" t="str">
        <x:f>IF('Products'!A11="","",IF(AND('Products'!A11&lt;&gt;"",COUNTIF('Products'!$A$6:$A$15,'Products'!A11)=1,'Products'!K11&lt;&gt;""),IF(AND(1=1),"CURRENT","HOLD"),"HOLD"))</x:f>
        <x:v>CURRENT</x:v>
      </x:c>
      <x:c r="H11" s="2" t="str">
        <x:f>IF(A11="","",IF(COUNTIF(B11:G11,"HOLD")&gt;0,"HOLD","OWNER REVIEW"))</x:f>
        <x:v>HOLD</x:v>
      </x:c>
      <x:c r="I11" s="2" t="str">
        <x:f>IF(A11="","",'Products'!K11)</x:f>
        <x:v>Licensing owner</x:v>
      </x:c>
      <x:c r="J11" s="2" t="str">
        <x:f>IF(A11="","",IF(H11="HOLD","Resolve evidence with rights owner","Record separate owner release"))</x:f>
        <x:v>Resolve evidence with rights owner</x:v>
      </x:c>
    </x:row>
    <x:row r="12" ht="32" customHeight="1">
      <x:c r="A12" s="2" t="str">
        <x:f>IF('Products'!A12="","",'Products'!A12)</x:f>
      </x:c>
      <x:c r="B12" s="2" t="str">
        <x:f>IF('Products'!A12="","",IF(AND('Products'!B12&lt;&gt;"",COUNTIF('Licenses'!$A$6:$A$15,'Products'!B12)=1),IF(AND(INDEX('Licenses'!$C$6:$C$15,MATCH('Products'!B12,'Licenses'!$A$6:$A$15,0))="Approved",ISNUMBER(INDEX('Licenses'!$D$6:$D$15,MATCH('Products'!B12,'Licenses'!$A$6:$A$15,0))),ISNUMBER(INDEX('Licenses'!$E$6:$E$15,MATCH('Products'!B12,'Licenses'!$A$6:$A$15,0))),INDEX('Licenses'!$D$6:$D$15,MATCH('Products'!B12,'Licenses'!$A$6:$A$15,0))&lt;='ReadMe'!$B$5,INDEX('Licenses'!$E$6:$E$15,MATCH('Products'!B12,'Licenses'!$A$6:$A$15,0))&gt;='ReadMe'!$B$5,INDEX('Licenses'!$D$6:$D$15,MATCH('Products'!B12,'Licenses'!$A$6:$A$15,0))&lt;=INDEX('Licenses'!$E$6:$E$15,MATCH('Products'!B12,'Licenses'!$A$6:$A$15,0)),INDEX('Licenses'!$F$6:$F$15,MATCH('Products'!B12,'Licenses'!$A$6:$A$15,0))&lt;&gt;"",INDEX('Licenses'!$G$6:$G$15,MATCH('Products'!B12,'Licenses'!$A$6:$A$15,0))&lt;&gt;"",INDEX('Licenses'!$H$6:$H$15,MATCH('Products'!B12,'Licenses'!$A$6:$A$15,0))&lt;&gt;"",OR(AND(INDEX('Licenses'!$B$6:$B$15,MATCH('Products'!B12,'Licenses'!$A$6:$A$15,0))="Internal",'Products'!G12="Internal"),AND(INDEX('Licenses'!$B$6:$B$15,MATCH('Products'!B12,'Licenses'!$A$6:$A$15,0))="Retail",OR('Products'!G12="Retail",'Products'!G12="Internal")))),"CURRENT","HOLD"),"HOLD"))</x:f>
      </x:c>
      <x:c r="C12" s="2" t="str">
        <x:f>IF('Products'!A12="","",IF(AND('Products'!C12&lt;&gt;"",COUNTIF('Marks'!$A$6:$A$15,'Products'!C12)=1),IF(AND(INDEX('Marks'!$C$6:$C$15,MATCH('Products'!C12,'Marks'!$A$6:$A$15,0))="Approved",ISNUMBER(INDEX('Marks'!$D$6:$D$15,MATCH('Products'!C12,'Marks'!$A$6:$A$15,0))),ISNUMBER(INDEX('Marks'!$E$6:$E$15,MATCH('Products'!C12,'Marks'!$A$6:$A$15,0))),INDEX('Marks'!$D$6:$D$15,MATCH('Products'!C12,'Marks'!$A$6:$A$15,0))&lt;='ReadMe'!$B$5,INDEX('Marks'!$E$6:$E$15,MATCH('Products'!C12,'Marks'!$A$6:$A$15,0))&gt;='ReadMe'!$B$5,INDEX('Marks'!$D$6:$D$15,MATCH('Products'!C12,'Marks'!$A$6:$A$15,0))&lt;=INDEX('Marks'!$E$6:$E$15,MATCH('Products'!C12,'Marks'!$A$6:$A$15,0)),INDEX('Marks'!$F$6:$F$15,MATCH('Products'!C12,'Marks'!$A$6:$A$15,0))&lt;&gt;"",INDEX('Marks'!$B$6:$B$15,MATCH('Products'!C12,'Marks'!$A$6:$A$15,0))&lt;&gt;""),"CURRENT","HOLD"),"HOLD"))</x:f>
      </x:c>
      <x:c r="D12" s="2" t="str">
        <x:f>IF('Products'!A12="","",IF(AND('Products'!E12&lt;&gt;"",COUNTIF('Artwork Approvals'!$A$6:$A$15,'Products'!E12)=1),IF(AND(INDEX('Artwork Approvals'!$E$6:$E$15,MATCH('Products'!E12,'Artwork Approvals'!$A$6:$A$15,0))="Approved",ISNUMBER(INDEX('Artwork Approvals'!$F$6:$F$15,MATCH('Products'!E12,'Artwork Approvals'!$A$6:$A$15,0))),ISNUMBER(INDEX('Artwork Approvals'!$G$6:$G$15,MATCH('Products'!E12,'Artwork Approvals'!$A$6:$A$15,0))),INDEX('Artwork Approvals'!$F$6:$F$15,MATCH('Products'!E12,'Artwork Approvals'!$A$6:$A$15,0))&lt;='ReadMe'!$B$5,INDEX('Artwork Approvals'!$G$6:$G$15,MATCH('Products'!E12,'Artwork Approvals'!$A$6:$A$15,0))&gt;='ReadMe'!$B$5,INDEX('Artwork Approvals'!$F$6:$F$15,MATCH('Products'!E12,'Artwork Approvals'!$A$6:$A$15,0))&lt;=INDEX('Artwork Approvals'!$G$6:$G$15,MATCH('Products'!E12,'Artwork Approvals'!$A$6:$A$15,0)),INDEX('Artwork Approvals'!$H$6:$H$15,MATCH('Products'!E12,'Artwork Approvals'!$A$6:$A$15,0))&lt;&gt;"",INDEX('Artwork Approvals'!$B$6:$B$15,MATCH('Products'!E12,'Artwork Approvals'!$A$6:$A$15,0))='Products'!A12,INDEX('Artwork Approvals'!$C$6:$C$15,MATCH('Products'!E12,'Artwork Approvals'!$A$6:$A$15,0))='Products'!C12,INDEX('Artwork Approvals'!$D$6:$D$15,MATCH('Products'!E12,'Artwork Approvals'!$A$6:$A$15,0))='Products'!D12,'Products'!D12&lt;&gt;""),"CURRENT","HOLD"),"HOLD"))</x:f>
      </x:c>
      <x:c r="E12" s="2" t="str">
        <x:f>IF('Products'!A12="","",IF(AND('Products'!F12&lt;&gt;"",COUNTIF('Channel-Territory Scope'!$A$6:$A$15,'Products'!F12)=1),IF(AND(INDEX('Channel-Territory Scope'!$I$6:$I$15,MATCH('Products'!F12,'Channel-Territory Scope'!$A$6:$A$15,0))="Approved",ISNUMBER(INDEX('Channel-Territory Scope'!$G$6:$G$15,MATCH('Products'!F12,'Channel-Territory Scope'!$A$6:$A$15,0))),ISNUMBER(INDEX('Channel-Territory Scope'!$H$6:$H$15,MATCH('Products'!F12,'Channel-Territory Scope'!$A$6:$A$15,0))),INDEX('Channel-Territory Scope'!$G$6:$G$15,MATCH('Products'!F12,'Channel-Territory Scope'!$A$6:$A$15,0))&lt;='ReadMe'!$B$5,INDEX('Channel-Territory Scope'!$H$6:$H$15,MATCH('Products'!F12,'Channel-Territory Scope'!$A$6:$A$15,0))&gt;='ReadMe'!$B$5,INDEX('Channel-Territory Scope'!$G$6:$G$15,MATCH('Products'!F12,'Channel-Territory Scope'!$A$6:$A$15,0))&lt;=INDEX('Channel-Territory Scope'!$H$6:$H$15,MATCH('Products'!F12,'Channel-Territory Scope'!$A$6:$A$15,0)),INDEX('Channel-Territory Scope'!$J$6:$J$15,MATCH('Products'!F12,'Channel-Territory Scope'!$A$6:$A$15,0))&lt;&gt;"",INDEX('Channel-Territory Scope'!$B$6:$B$15,MATCH('Products'!F12,'Channel-Territory Scope'!$A$6:$A$15,0))='Products'!B12,INDEX('Channel-Territory Scope'!$C$6:$C$15,MATCH('Products'!F12,'Channel-Territory Scope'!$A$6:$A$15,0))='Products'!C12,INDEX('Channel-Territory Scope'!$D$6:$D$15,MATCH('Products'!F12,'Channel-Territory Scope'!$A$6:$A$15,0))='Products'!A12,INDEX('Channel-Territory Scope'!$E$6:$E$15,MATCH('Products'!F12,'Channel-Territory Scope'!$A$6:$A$15,0))='Products'!G12,INDEX('Channel-Territory Scope'!$F$6:$F$15,MATCH('Products'!F12,'Channel-Territory Scope'!$A$6:$A$15,0))='Products'!H12,'Products'!G12&lt;&gt;"",'Products'!H12&lt;&gt;""),"CURRENT","HOLD"),"HOLD"))</x:f>
      </x:c>
      <x:c r="F12" s="2" t="str">
        <x:f>IF('Products'!A12="","",IF(AND('Products'!I12="Not applicable",'Products'!J12="Not applicable"),"CURRENT",IF(AND('Products'!I12&lt;&gt;"",'Products'!J12&lt;&gt;"",COUNTIF('Marks'!$A$6:$A$15,'Products'!I12)=1,COUNTIF('Channel-Territory Scope'!$A$6:$A$15,'Products'!J12)=1),IF(AND(INDEX('Marks'!$C$6:$C$15,MATCH('Products'!I12,'Marks'!$A$6:$A$15,0))="Approved",ISNUMBER(INDEX('Marks'!$D$6:$D$15,MATCH('Products'!I12,'Marks'!$A$6:$A$15,0))),ISNUMBER(INDEX('Marks'!$E$6:$E$15,MATCH('Products'!I12,'Marks'!$A$6:$A$15,0))),INDEX('Marks'!$D$6:$D$15,MATCH('Products'!I12,'Marks'!$A$6:$A$15,0))&lt;='ReadMe'!$B$5,INDEX('Marks'!$E$6:$E$15,MATCH('Products'!I12,'Marks'!$A$6:$A$15,0))&gt;='ReadMe'!$B$5,INDEX('Marks'!$D$6:$D$15,MATCH('Products'!I12,'Marks'!$A$6:$A$15,0))&lt;=INDEX('Marks'!$E$6:$E$15,MATCH('Products'!I12,'Marks'!$A$6:$A$15,0)),INDEX('Marks'!$F$6:$F$15,MATCH('Products'!I12,'Marks'!$A$6:$A$15,0))&lt;&gt;"",TRIM(INDEX('Marks'!$B$6:$B$15,MATCH('Products'!I12,'Marks'!$A$6:$A$15,0)))&lt;&gt;"",INDEX('Channel-Territory Scope'!$I$6:$I$15,MATCH('Products'!J12,'Channel-Territory Scope'!$A$6:$A$15,0))="Approved",ISNUMBER(INDEX('Channel-Territory Scope'!$G$6:$G$15,MATCH('Products'!J12,'Channel-Territory Scope'!$A$6:$A$15,0))),ISNUMBER(INDEX('Channel-Territory Scope'!$H$6:$H$15,MATCH('Products'!J12,'Channel-Territory Scope'!$A$6:$A$15,0))),INDEX('Channel-Territory Scope'!$G$6:$G$15,MATCH('Products'!J12,'Channel-Territory Scope'!$A$6:$A$15,0))&lt;='ReadMe'!$B$5,INDEX('Channel-Territory Scope'!$H$6:$H$15,MATCH('Products'!J12,'Channel-Territory Scope'!$A$6:$A$15,0))&gt;='ReadMe'!$B$5,INDEX('Channel-Territory Scope'!$G$6:$G$15,MATCH('Products'!J12,'Channel-Territory Scope'!$A$6:$A$15,0))&lt;=INDEX('Channel-Territory Scope'!$H$6:$H$15,MATCH('Products'!J12,'Channel-Territory Scope'!$A$6:$A$15,0)),INDEX('Channel-Territory Scope'!$J$6:$J$15,MATCH('Products'!J12,'Channel-Territory Scope'!$A$6:$A$15,0))&lt;&gt;"",INDEX('Channel-Territory Scope'!$B$6:$B$15,MATCH('Products'!J12,'Channel-Territory Scope'!$A$6:$A$15,0))='Products'!B12,INDEX('Channel-Territory Scope'!$C$6:$C$15,MATCH('Products'!J12,'Channel-Territory Scope'!$A$6:$A$15,0))='Products'!I12,INDEX('Channel-Territory Scope'!$D$6:$D$15,MATCH('Products'!J12,'Channel-Territory Scope'!$A$6:$A$15,0))='Products'!A12,INDEX('Channel-Territory Scope'!$E$6:$E$15,MATCH('Products'!J12,'Channel-Territory Scope'!$A$6:$A$15,0))='Products'!G12,INDEX('Channel-Territory Scope'!$F$6:$F$15,MATCH('Products'!J12,'Channel-Territory Scope'!$A$6:$A$15,0))='Products'!H12,'Products'!G12&lt;&gt;"",'Products'!H12&lt;&gt;""),"CURRENT","HOLD"),"HOLD")))</x:f>
      </x:c>
      <x:c r="G12" s="2" t="str">
        <x:f>IF('Products'!A12="","",IF(AND('Products'!A12&lt;&gt;"",COUNTIF('Products'!$A$6:$A$15,'Products'!A12)=1,'Products'!K12&lt;&gt;""),IF(AND(1=1),"CURRENT","HOLD"),"HOLD"))</x:f>
      </x:c>
      <x:c r="H12" s="2" t="str">
        <x:f>IF(A12="","",IF(COUNTIF(B12:G12,"HOLD")&gt;0,"HOLD","OWNER REVIEW"))</x:f>
      </x:c>
      <x:c r="I12" s="2" t="str">
        <x:f>IF(A12="","",'Products'!K12)</x:f>
      </x:c>
      <x:c r="J12" s="2" t="str">
        <x:f>IF(A12="","",IF(H12="HOLD","Resolve evidence with rights owner","Record separate owner release"))</x:f>
      </x:c>
    </x:row>
    <x:row r="13" ht="32" customHeight="1">
      <x:c r="A13" s="2" t="str">
        <x:f>IF('Products'!A13="","",'Products'!A13)</x:f>
      </x:c>
      <x:c r="B13" s="2" t="str">
        <x:f>IF('Products'!A13="","",IF(AND('Products'!B13&lt;&gt;"",COUNTIF('Licenses'!$A$6:$A$15,'Products'!B13)=1),IF(AND(INDEX('Licenses'!$C$6:$C$15,MATCH('Products'!B13,'Licenses'!$A$6:$A$15,0))="Approved",ISNUMBER(INDEX('Licenses'!$D$6:$D$15,MATCH('Products'!B13,'Licenses'!$A$6:$A$15,0))),ISNUMBER(INDEX('Licenses'!$E$6:$E$15,MATCH('Products'!B13,'Licenses'!$A$6:$A$15,0))),INDEX('Licenses'!$D$6:$D$15,MATCH('Products'!B13,'Licenses'!$A$6:$A$15,0))&lt;='ReadMe'!$B$5,INDEX('Licenses'!$E$6:$E$15,MATCH('Products'!B13,'Licenses'!$A$6:$A$15,0))&gt;='ReadMe'!$B$5,INDEX('Licenses'!$D$6:$D$15,MATCH('Products'!B13,'Licenses'!$A$6:$A$15,0))&lt;=INDEX('Licenses'!$E$6:$E$15,MATCH('Products'!B13,'Licenses'!$A$6:$A$15,0)),INDEX('Licenses'!$F$6:$F$15,MATCH('Products'!B13,'Licenses'!$A$6:$A$15,0))&lt;&gt;"",INDEX('Licenses'!$G$6:$G$15,MATCH('Products'!B13,'Licenses'!$A$6:$A$15,0))&lt;&gt;"",INDEX('Licenses'!$H$6:$H$15,MATCH('Products'!B13,'Licenses'!$A$6:$A$15,0))&lt;&gt;"",OR(AND(INDEX('Licenses'!$B$6:$B$15,MATCH('Products'!B13,'Licenses'!$A$6:$A$15,0))="Internal",'Products'!G13="Internal"),AND(INDEX('Licenses'!$B$6:$B$15,MATCH('Products'!B13,'Licenses'!$A$6:$A$15,0))="Retail",OR('Products'!G13="Retail",'Products'!G13="Internal")))),"CURRENT","HOLD"),"HOLD"))</x:f>
      </x:c>
      <x:c r="C13" s="2" t="str">
        <x:f>IF('Products'!A13="","",IF(AND('Products'!C13&lt;&gt;"",COUNTIF('Marks'!$A$6:$A$15,'Products'!C13)=1),IF(AND(INDEX('Marks'!$C$6:$C$15,MATCH('Products'!C13,'Marks'!$A$6:$A$15,0))="Approved",ISNUMBER(INDEX('Marks'!$D$6:$D$15,MATCH('Products'!C13,'Marks'!$A$6:$A$15,0))),ISNUMBER(INDEX('Marks'!$E$6:$E$15,MATCH('Products'!C13,'Marks'!$A$6:$A$15,0))),INDEX('Marks'!$D$6:$D$15,MATCH('Products'!C13,'Marks'!$A$6:$A$15,0))&lt;='ReadMe'!$B$5,INDEX('Marks'!$E$6:$E$15,MATCH('Products'!C13,'Marks'!$A$6:$A$15,0))&gt;='ReadMe'!$B$5,INDEX('Marks'!$D$6:$D$15,MATCH('Products'!C13,'Marks'!$A$6:$A$15,0))&lt;=INDEX('Marks'!$E$6:$E$15,MATCH('Products'!C13,'Marks'!$A$6:$A$15,0)),INDEX('Marks'!$F$6:$F$15,MATCH('Products'!C13,'Marks'!$A$6:$A$15,0))&lt;&gt;"",INDEX('Marks'!$B$6:$B$15,MATCH('Products'!C13,'Marks'!$A$6:$A$15,0))&lt;&gt;""),"CURRENT","HOLD"),"HOLD"))</x:f>
      </x:c>
      <x:c r="D13" s="2" t="str">
        <x:f>IF('Products'!A13="","",IF(AND('Products'!E13&lt;&gt;"",COUNTIF('Artwork Approvals'!$A$6:$A$15,'Products'!E13)=1),IF(AND(INDEX('Artwork Approvals'!$E$6:$E$15,MATCH('Products'!E13,'Artwork Approvals'!$A$6:$A$15,0))="Approved",ISNUMBER(INDEX('Artwork Approvals'!$F$6:$F$15,MATCH('Products'!E13,'Artwork Approvals'!$A$6:$A$15,0))),ISNUMBER(INDEX('Artwork Approvals'!$G$6:$G$15,MATCH('Products'!E13,'Artwork Approvals'!$A$6:$A$15,0))),INDEX('Artwork Approvals'!$F$6:$F$15,MATCH('Products'!E13,'Artwork Approvals'!$A$6:$A$15,0))&lt;='ReadMe'!$B$5,INDEX('Artwork Approvals'!$G$6:$G$15,MATCH('Products'!E13,'Artwork Approvals'!$A$6:$A$15,0))&gt;='ReadMe'!$B$5,INDEX('Artwork Approvals'!$F$6:$F$15,MATCH('Products'!E13,'Artwork Approvals'!$A$6:$A$15,0))&lt;=INDEX('Artwork Approvals'!$G$6:$G$15,MATCH('Products'!E13,'Artwork Approvals'!$A$6:$A$15,0)),INDEX('Artwork Approvals'!$H$6:$H$15,MATCH('Products'!E13,'Artwork Approvals'!$A$6:$A$15,0))&lt;&gt;"",INDEX('Artwork Approvals'!$B$6:$B$15,MATCH('Products'!E13,'Artwork Approvals'!$A$6:$A$15,0))='Products'!A13,INDEX('Artwork Approvals'!$C$6:$C$15,MATCH('Products'!E13,'Artwork Approvals'!$A$6:$A$15,0))='Products'!C13,INDEX('Artwork Approvals'!$D$6:$D$15,MATCH('Products'!E13,'Artwork Approvals'!$A$6:$A$15,0))='Products'!D13,'Products'!D13&lt;&gt;""),"CURRENT","HOLD"),"HOLD"))</x:f>
      </x:c>
      <x:c r="E13" s="2" t="str">
        <x:f>IF('Products'!A13="","",IF(AND('Products'!F13&lt;&gt;"",COUNTIF('Channel-Territory Scope'!$A$6:$A$15,'Products'!F13)=1),IF(AND(INDEX('Channel-Territory Scope'!$I$6:$I$15,MATCH('Products'!F13,'Channel-Territory Scope'!$A$6:$A$15,0))="Approved",ISNUMBER(INDEX('Channel-Territory Scope'!$G$6:$G$15,MATCH('Products'!F13,'Channel-Territory Scope'!$A$6:$A$15,0))),ISNUMBER(INDEX('Channel-Territory Scope'!$H$6:$H$15,MATCH('Products'!F13,'Channel-Territory Scope'!$A$6:$A$15,0))),INDEX('Channel-Territory Scope'!$G$6:$G$15,MATCH('Products'!F13,'Channel-Territory Scope'!$A$6:$A$15,0))&lt;='ReadMe'!$B$5,INDEX('Channel-Territory Scope'!$H$6:$H$15,MATCH('Products'!F13,'Channel-Territory Scope'!$A$6:$A$15,0))&gt;='ReadMe'!$B$5,INDEX('Channel-Territory Scope'!$G$6:$G$15,MATCH('Products'!F13,'Channel-Territory Scope'!$A$6:$A$15,0))&lt;=INDEX('Channel-Territory Scope'!$H$6:$H$15,MATCH('Products'!F13,'Channel-Territory Scope'!$A$6:$A$15,0)),INDEX('Channel-Territory Scope'!$J$6:$J$15,MATCH('Products'!F13,'Channel-Territory Scope'!$A$6:$A$15,0))&lt;&gt;"",INDEX('Channel-Territory Scope'!$B$6:$B$15,MATCH('Products'!F13,'Channel-Territory Scope'!$A$6:$A$15,0))='Products'!B13,INDEX('Channel-Territory Scope'!$C$6:$C$15,MATCH('Products'!F13,'Channel-Territory Scope'!$A$6:$A$15,0))='Products'!C13,INDEX('Channel-Territory Scope'!$D$6:$D$15,MATCH('Products'!F13,'Channel-Territory Scope'!$A$6:$A$15,0))='Products'!A13,INDEX('Channel-Territory Scope'!$E$6:$E$15,MATCH('Products'!F13,'Channel-Territory Scope'!$A$6:$A$15,0))='Products'!G13,INDEX('Channel-Territory Scope'!$F$6:$F$15,MATCH('Products'!F13,'Channel-Territory Scope'!$A$6:$A$15,0))='Products'!H13,'Products'!G13&lt;&gt;"",'Products'!H13&lt;&gt;""),"CURRENT","HOLD"),"HOLD"))</x:f>
      </x:c>
      <x:c r="F13" s="2" t="str">
        <x:f>IF('Products'!A13="","",IF(AND('Products'!I13="Not applicable",'Products'!J13="Not applicable"),"CURRENT",IF(AND('Products'!I13&lt;&gt;"",'Products'!J13&lt;&gt;"",COUNTIF('Marks'!$A$6:$A$15,'Products'!I13)=1,COUNTIF('Channel-Territory Scope'!$A$6:$A$15,'Products'!J13)=1),IF(AND(INDEX('Marks'!$C$6:$C$15,MATCH('Products'!I13,'Marks'!$A$6:$A$15,0))="Approved",ISNUMBER(INDEX('Marks'!$D$6:$D$15,MATCH('Products'!I13,'Marks'!$A$6:$A$15,0))),ISNUMBER(INDEX('Marks'!$E$6:$E$15,MATCH('Products'!I13,'Marks'!$A$6:$A$15,0))),INDEX('Marks'!$D$6:$D$15,MATCH('Products'!I13,'Marks'!$A$6:$A$15,0))&lt;='ReadMe'!$B$5,INDEX('Marks'!$E$6:$E$15,MATCH('Products'!I13,'Marks'!$A$6:$A$15,0))&gt;='ReadMe'!$B$5,INDEX('Marks'!$D$6:$D$15,MATCH('Products'!I13,'Marks'!$A$6:$A$15,0))&lt;=INDEX('Marks'!$E$6:$E$15,MATCH('Products'!I13,'Marks'!$A$6:$A$15,0)),INDEX('Marks'!$F$6:$F$15,MATCH('Products'!I13,'Marks'!$A$6:$A$15,0))&lt;&gt;"",TRIM(INDEX('Marks'!$B$6:$B$15,MATCH('Products'!I13,'Marks'!$A$6:$A$15,0)))&lt;&gt;"",INDEX('Channel-Territory Scope'!$I$6:$I$15,MATCH('Products'!J13,'Channel-Territory Scope'!$A$6:$A$15,0))="Approved",ISNUMBER(INDEX('Channel-Territory Scope'!$G$6:$G$15,MATCH('Products'!J13,'Channel-Territory Scope'!$A$6:$A$15,0))),ISNUMBER(INDEX('Channel-Territory Scope'!$H$6:$H$15,MATCH('Products'!J13,'Channel-Territory Scope'!$A$6:$A$15,0))),INDEX('Channel-Territory Scope'!$G$6:$G$15,MATCH('Products'!J13,'Channel-Territory Scope'!$A$6:$A$15,0))&lt;='ReadMe'!$B$5,INDEX('Channel-Territory Scope'!$H$6:$H$15,MATCH('Products'!J13,'Channel-Territory Scope'!$A$6:$A$15,0))&gt;='ReadMe'!$B$5,INDEX('Channel-Territory Scope'!$G$6:$G$15,MATCH('Products'!J13,'Channel-Territory Scope'!$A$6:$A$15,0))&lt;=INDEX('Channel-Territory Scope'!$H$6:$H$15,MATCH('Products'!J13,'Channel-Territory Scope'!$A$6:$A$15,0)),INDEX('Channel-Territory Scope'!$J$6:$J$15,MATCH('Products'!J13,'Channel-Territory Scope'!$A$6:$A$15,0))&lt;&gt;"",INDEX('Channel-Territory Scope'!$B$6:$B$15,MATCH('Products'!J13,'Channel-Territory Scope'!$A$6:$A$15,0))='Products'!B13,INDEX('Channel-Territory Scope'!$C$6:$C$15,MATCH('Products'!J13,'Channel-Territory Scope'!$A$6:$A$15,0))='Products'!I13,INDEX('Channel-Territory Scope'!$D$6:$D$15,MATCH('Products'!J13,'Channel-Territory Scope'!$A$6:$A$15,0))='Products'!A13,INDEX('Channel-Territory Scope'!$E$6:$E$15,MATCH('Products'!J13,'Channel-Territory Scope'!$A$6:$A$15,0))='Products'!G13,INDEX('Channel-Territory Scope'!$F$6:$F$15,MATCH('Products'!J13,'Channel-Territory Scope'!$A$6:$A$15,0))='Products'!H13,'Products'!G13&lt;&gt;"",'Products'!H13&lt;&gt;""),"CURRENT","HOLD"),"HOLD")))</x:f>
      </x:c>
      <x:c r="G13" s="2" t="str">
        <x:f>IF('Products'!A13="","",IF(AND('Products'!A13&lt;&gt;"",COUNTIF('Products'!$A$6:$A$15,'Products'!A13)=1,'Products'!K13&lt;&gt;""),IF(AND(1=1),"CURRENT","HOLD"),"HOLD"))</x:f>
      </x:c>
      <x:c r="H13" s="2" t="str">
        <x:f>IF(A13="","",IF(COUNTIF(B13:G13,"HOLD")&gt;0,"HOLD","OWNER REVIEW"))</x:f>
      </x:c>
      <x:c r="I13" s="2" t="str">
        <x:f>IF(A13="","",'Products'!K13)</x:f>
      </x:c>
      <x:c r="J13" s="2" t="str">
        <x:f>IF(A13="","",IF(H13="HOLD","Resolve evidence with rights owner","Record separate owner release"))</x:f>
      </x:c>
    </x:row>
    <x:row r="14" ht="32" customHeight="1">
      <x:c r="A14" s="2" t="str">
        <x:f>IF('Products'!A14="","",'Products'!A14)</x:f>
      </x:c>
      <x:c r="B14" s="2" t="str">
        <x:f>IF('Products'!A14="","",IF(AND('Products'!B14&lt;&gt;"",COUNTIF('Licenses'!$A$6:$A$15,'Products'!B14)=1),IF(AND(INDEX('Licenses'!$C$6:$C$15,MATCH('Products'!B14,'Licenses'!$A$6:$A$15,0))="Approved",ISNUMBER(INDEX('Licenses'!$D$6:$D$15,MATCH('Products'!B14,'Licenses'!$A$6:$A$15,0))),ISNUMBER(INDEX('Licenses'!$E$6:$E$15,MATCH('Products'!B14,'Licenses'!$A$6:$A$15,0))),INDEX('Licenses'!$D$6:$D$15,MATCH('Products'!B14,'Licenses'!$A$6:$A$15,0))&lt;='ReadMe'!$B$5,INDEX('Licenses'!$E$6:$E$15,MATCH('Products'!B14,'Licenses'!$A$6:$A$15,0))&gt;='ReadMe'!$B$5,INDEX('Licenses'!$D$6:$D$15,MATCH('Products'!B14,'Licenses'!$A$6:$A$15,0))&lt;=INDEX('Licenses'!$E$6:$E$15,MATCH('Products'!B14,'Licenses'!$A$6:$A$15,0)),INDEX('Licenses'!$F$6:$F$15,MATCH('Products'!B14,'Licenses'!$A$6:$A$15,0))&lt;&gt;"",INDEX('Licenses'!$G$6:$G$15,MATCH('Products'!B14,'Licenses'!$A$6:$A$15,0))&lt;&gt;"",INDEX('Licenses'!$H$6:$H$15,MATCH('Products'!B14,'Licenses'!$A$6:$A$15,0))&lt;&gt;"",OR(AND(INDEX('Licenses'!$B$6:$B$15,MATCH('Products'!B14,'Licenses'!$A$6:$A$15,0))="Internal",'Products'!G14="Internal"),AND(INDEX('Licenses'!$B$6:$B$15,MATCH('Products'!B14,'Licenses'!$A$6:$A$15,0))="Retail",OR('Products'!G14="Retail",'Products'!G14="Internal")))),"CURRENT","HOLD"),"HOLD"))</x:f>
      </x:c>
      <x:c r="C14" s="2" t="str">
        <x:f>IF('Products'!A14="","",IF(AND('Products'!C14&lt;&gt;"",COUNTIF('Marks'!$A$6:$A$15,'Products'!C14)=1),IF(AND(INDEX('Marks'!$C$6:$C$15,MATCH('Products'!C14,'Marks'!$A$6:$A$15,0))="Approved",ISNUMBER(INDEX('Marks'!$D$6:$D$15,MATCH('Products'!C14,'Marks'!$A$6:$A$15,0))),ISNUMBER(INDEX('Marks'!$E$6:$E$15,MATCH('Products'!C14,'Marks'!$A$6:$A$15,0))),INDEX('Marks'!$D$6:$D$15,MATCH('Products'!C14,'Marks'!$A$6:$A$15,0))&lt;='ReadMe'!$B$5,INDEX('Marks'!$E$6:$E$15,MATCH('Products'!C14,'Marks'!$A$6:$A$15,0))&gt;='ReadMe'!$B$5,INDEX('Marks'!$D$6:$D$15,MATCH('Products'!C14,'Marks'!$A$6:$A$15,0))&lt;=INDEX('Marks'!$E$6:$E$15,MATCH('Products'!C14,'Marks'!$A$6:$A$15,0)),INDEX('Marks'!$F$6:$F$15,MATCH('Products'!C14,'Marks'!$A$6:$A$15,0))&lt;&gt;"",INDEX('Marks'!$B$6:$B$15,MATCH('Products'!C14,'Marks'!$A$6:$A$15,0))&lt;&gt;""),"CURRENT","HOLD"),"HOLD"))</x:f>
      </x:c>
      <x:c r="D14" s="2" t="str">
        <x:f>IF('Products'!A14="","",IF(AND('Products'!E14&lt;&gt;"",COUNTIF('Artwork Approvals'!$A$6:$A$15,'Products'!E14)=1),IF(AND(INDEX('Artwork Approvals'!$E$6:$E$15,MATCH('Products'!E14,'Artwork Approvals'!$A$6:$A$15,0))="Approved",ISNUMBER(INDEX('Artwork Approvals'!$F$6:$F$15,MATCH('Products'!E14,'Artwork Approvals'!$A$6:$A$15,0))),ISNUMBER(INDEX('Artwork Approvals'!$G$6:$G$15,MATCH('Products'!E14,'Artwork Approvals'!$A$6:$A$15,0))),INDEX('Artwork Approvals'!$F$6:$F$15,MATCH('Products'!E14,'Artwork Approvals'!$A$6:$A$15,0))&lt;='ReadMe'!$B$5,INDEX('Artwork Approvals'!$G$6:$G$15,MATCH('Products'!E14,'Artwork Approvals'!$A$6:$A$15,0))&gt;='ReadMe'!$B$5,INDEX('Artwork Approvals'!$F$6:$F$15,MATCH('Products'!E14,'Artwork Approvals'!$A$6:$A$15,0))&lt;=INDEX('Artwork Approvals'!$G$6:$G$15,MATCH('Products'!E14,'Artwork Approvals'!$A$6:$A$15,0)),INDEX('Artwork Approvals'!$H$6:$H$15,MATCH('Products'!E14,'Artwork Approvals'!$A$6:$A$15,0))&lt;&gt;"",INDEX('Artwork Approvals'!$B$6:$B$15,MATCH('Products'!E14,'Artwork Approvals'!$A$6:$A$15,0))='Products'!A14,INDEX('Artwork Approvals'!$C$6:$C$15,MATCH('Products'!E14,'Artwork Approvals'!$A$6:$A$15,0))='Products'!C14,INDEX('Artwork Approvals'!$D$6:$D$15,MATCH('Products'!E14,'Artwork Approvals'!$A$6:$A$15,0))='Products'!D14,'Products'!D14&lt;&gt;""),"CURRENT","HOLD"),"HOLD"))</x:f>
      </x:c>
      <x:c r="E14" s="2" t="str">
        <x:f>IF('Products'!A14="","",IF(AND('Products'!F14&lt;&gt;"",COUNTIF('Channel-Territory Scope'!$A$6:$A$15,'Products'!F14)=1),IF(AND(INDEX('Channel-Territory Scope'!$I$6:$I$15,MATCH('Products'!F14,'Channel-Territory Scope'!$A$6:$A$15,0))="Approved",ISNUMBER(INDEX('Channel-Territory Scope'!$G$6:$G$15,MATCH('Products'!F14,'Channel-Territory Scope'!$A$6:$A$15,0))),ISNUMBER(INDEX('Channel-Territory Scope'!$H$6:$H$15,MATCH('Products'!F14,'Channel-Territory Scope'!$A$6:$A$15,0))),INDEX('Channel-Territory Scope'!$G$6:$G$15,MATCH('Products'!F14,'Channel-Territory Scope'!$A$6:$A$15,0))&lt;='ReadMe'!$B$5,INDEX('Channel-Territory Scope'!$H$6:$H$15,MATCH('Products'!F14,'Channel-Territory Scope'!$A$6:$A$15,0))&gt;='ReadMe'!$B$5,INDEX('Channel-Territory Scope'!$G$6:$G$15,MATCH('Products'!F14,'Channel-Territory Scope'!$A$6:$A$15,0))&lt;=INDEX('Channel-Territory Scope'!$H$6:$H$15,MATCH('Products'!F14,'Channel-Territory Scope'!$A$6:$A$15,0)),INDEX('Channel-Territory Scope'!$J$6:$J$15,MATCH('Products'!F14,'Channel-Territory Scope'!$A$6:$A$15,0))&lt;&gt;"",INDEX('Channel-Territory Scope'!$B$6:$B$15,MATCH('Products'!F14,'Channel-Territory Scope'!$A$6:$A$15,0))='Products'!B14,INDEX('Channel-Territory Scope'!$C$6:$C$15,MATCH('Products'!F14,'Channel-Territory Scope'!$A$6:$A$15,0))='Products'!C14,INDEX('Channel-Territory Scope'!$D$6:$D$15,MATCH('Products'!F14,'Channel-Territory Scope'!$A$6:$A$15,0))='Products'!A14,INDEX('Channel-Territory Scope'!$E$6:$E$15,MATCH('Products'!F14,'Channel-Territory Scope'!$A$6:$A$15,0))='Products'!G14,INDEX('Channel-Territory Scope'!$F$6:$F$15,MATCH('Products'!F14,'Channel-Territory Scope'!$A$6:$A$15,0))='Products'!H14,'Products'!G14&lt;&gt;"",'Products'!H14&lt;&gt;""),"CURRENT","HOLD"),"HOLD"))</x:f>
      </x:c>
      <x:c r="F14" s="2" t="str">
        <x:f>IF('Products'!A14="","",IF(AND('Products'!I14="Not applicable",'Products'!J14="Not applicable"),"CURRENT",IF(AND('Products'!I14&lt;&gt;"",'Products'!J14&lt;&gt;"",COUNTIF('Marks'!$A$6:$A$15,'Products'!I14)=1,COUNTIF('Channel-Territory Scope'!$A$6:$A$15,'Products'!J14)=1),IF(AND(INDEX('Marks'!$C$6:$C$15,MATCH('Products'!I14,'Marks'!$A$6:$A$15,0))="Approved",ISNUMBER(INDEX('Marks'!$D$6:$D$15,MATCH('Products'!I14,'Marks'!$A$6:$A$15,0))),ISNUMBER(INDEX('Marks'!$E$6:$E$15,MATCH('Products'!I14,'Marks'!$A$6:$A$15,0))),INDEX('Marks'!$D$6:$D$15,MATCH('Products'!I14,'Marks'!$A$6:$A$15,0))&lt;='ReadMe'!$B$5,INDEX('Marks'!$E$6:$E$15,MATCH('Products'!I14,'Marks'!$A$6:$A$15,0))&gt;='ReadMe'!$B$5,INDEX('Marks'!$D$6:$D$15,MATCH('Products'!I14,'Marks'!$A$6:$A$15,0))&lt;=INDEX('Marks'!$E$6:$E$15,MATCH('Products'!I14,'Marks'!$A$6:$A$15,0)),INDEX('Marks'!$F$6:$F$15,MATCH('Products'!I14,'Marks'!$A$6:$A$15,0))&lt;&gt;"",TRIM(INDEX('Marks'!$B$6:$B$15,MATCH('Products'!I14,'Marks'!$A$6:$A$15,0)))&lt;&gt;"",INDEX('Channel-Territory Scope'!$I$6:$I$15,MATCH('Products'!J14,'Channel-Territory Scope'!$A$6:$A$15,0))="Approved",ISNUMBER(INDEX('Channel-Territory Scope'!$G$6:$G$15,MATCH('Products'!J14,'Channel-Territory Scope'!$A$6:$A$15,0))),ISNUMBER(INDEX('Channel-Territory Scope'!$H$6:$H$15,MATCH('Products'!J14,'Channel-Territory Scope'!$A$6:$A$15,0))),INDEX('Channel-Territory Scope'!$G$6:$G$15,MATCH('Products'!J14,'Channel-Territory Scope'!$A$6:$A$15,0))&lt;='ReadMe'!$B$5,INDEX('Channel-Territory Scope'!$H$6:$H$15,MATCH('Products'!J14,'Channel-Territory Scope'!$A$6:$A$15,0))&gt;='ReadMe'!$B$5,INDEX('Channel-Territory Scope'!$G$6:$G$15,MATCH('Products'!J14,'Channel-Territory Scope'!$A$6:$A$15,0))&lt;=INDEX('Channel-Territory Scope'!$H$6:$H$15,MATCH('Products'!J14,'Channel-Territory Scope'!$A$6:$A$15,0)),INDEX('Channel-Territory Scope'!$J$6:$J$15,MATCH('Products'!J14,'Channel-Territory Scope'!$A$6:$A$15,0))&lt;&gt;"",INDEX('Channel-Territory Scope'!$B$6:$B$15,MATCH('Products'!J14,'Channel-Territory Scope'!$A$6:$A$15,0))='Products'!B14,INDEX('Channel-Territory Scope'!$C$6:$C$15,MATCH('Products'!J14,'Channel-Territory Scope'!$A$6:$A$15,0))='Products'!I14,INDEX('Channel-Territory Scope'!$D$6:$D$15,MATCH('Products'!J14,'Channel-Territory Scope'!$A$6:$A$15,0))='Products'!A14,INDEX('Channel-Territory Scope'!$E$6:$E$15,MATCH('Products'!J14,'Channel-Territory Scope'!$A$6:$A$15,0))='Products'!G14,INDEX('Channel-Territory Scope'!$F$6:$F$15,MATCH('Products'!J14,'Channel-Territory Scope'!$A$6:$A$15,0))='Products'!H14,'Products'!G14&lt;&gt;"",'Products'!H14&lt;&gt;""),"CURRENT","HOLD"),"HOLD")))</x:f>
      </x:c>
      <x:c r="G14" s="2" t="str">
        <x:f>IF('Products'!A14="","",IF(AND('Products'!A14&lt;&gt;"",COUNTIF('Products'!$A$6:$A$15,'Products'!A14)=1,'Products'!K14&lt;&gt;""),IF(AND(1=1),"CURRENT","HOLD"),"HOLD"))</x:f>
      </x:c>
      <x:c r="H14" s="2" t="str">
        <x:f>IF(A14="","",IF(COUNTIF(B14:G14,"HOLD")&gt;0,"HOLD","OWNER REVIEW"))</x:f>
      </x:c>
      <x:c r="I14" s="2" t="str">
        <x:f>IF(A14="","",'Products'!K14)</x:f>
      </x:c>
      <x:c r="J14" s="2" t="str">
        <x:f>IF(A14="","",IF(H14="HOLD","Resolve evidence with rights owner","Record separate owner release"))</x:f>
      </x:c>
    </x:row>
    <x:row r="15" ht="32" customHeight="1">
      <x:c r="A15" s="2" t="str">
        <x:f>IF('Products'!A15="","",'Products'!A15)</x:f>
      </x:c>
      <x:c r="B15" s="2" t="str">
        <x:f>IF('Products'!A15="","",IF(AND('Products'!B15&lt;&gt;"",COUNTIF('Licenses'!$A$6:$A$15,'Products'!B15)=1),IF(AND(INDEX('Licenses'!$C$6:$C$15,MATCH('Products'!B15,'Licenses'!$A$6:$A$15,0))="Approved",ISNUMBER(INDEX('Licenses'!$D$6:$D$15,MATCH('Products'!B15,'Licenses'!$A$6:$A$15,0))),ISNUMBER(INDEX('Licenses'!$E$6:$E$15,MATCH('Products'!B15,'Licenses'!$A$6:$A$15,0))),INDEX('Licenses'!$D$6:$D$15,MATCH('Products'!B15,'Licenses'!$A$6:$A$15,0))&lt;='ReadMe'!$B$5,INDEX('Licenses'!$E$6:$E$15,MATCH('Products'!B15,'Licenses'!$A$6:$A$15,0))&gt;='ReadMe'!$B$5,INDEX('Licenses'!$D$6:$D$15,MATCH('Products'!B15,'Licenses'!$A$6:$A$15,0))&lt;=INDEX('Licenses'!$E$6:$E$15,MATCH('Products'!B15,'Licenses'!$A$6:$A$15,0)),INDEX('Licenses'!$F$6:$F$15,MATCH('Products'!B15,'Licenses'!$A$6:$A$15,0))&lt;&gt;"",INDEX('Licenses'!$G$6:$G$15,MATCH('Products'!B15,'Licenses'!$A$6:$A$15,0))&lt;&gt;"",INDEX('Licenses'!$H$6:$H$15,MATCH('Products'!B15,'Licenses'!$A$6:$A$15,0))&lt;&gt;"",OR(AND(INDEX('Licenses'!$B$6:$B$15,MATCH('Products'!B15,'Licenses'!$A$6:$A$15,0))="Internal",'Products'!G15="Internal"),AND(INDEX('Licenses'!$B$6:$B$15,MATCH('Products'!B15,'Licenses'!$A$6:$A$15,0))="Retail",OR('Products'!G15="Retail",'Products'!G15="Internal")))),"CURRENT","HOLD"),"HOLD"))</x:f>
      </x:c>
      <x:c r="C15" s="2" t="str">
        <x:f>IF('Products'!A15="","",IF(AND('Products'!C15&lt;&gt;"",COUNTIF('Marks'!$A$6:$A$15,'Products'!C15)=1),IF(AND(INDEX('Marks'!$C$6:$C$15,MATCH('Products'!C15,'Marks'!$A$6:$A$15,0))="Approved",ISNUMBER(INDEX('Marks'!$D$6:$D$15,MATCH('Products'!C15,'Marks'!$A$6:$A$15,0))),ISNUMBER(INDEX('Marks'!$E$6:$E$15,MATCH('Products'!C15,'Marks'!$A$6:$A$15,0))),INDEX('Marks'!$D$6:$D$15,MATCH('Products'!C15,'Marks'!$A$6:$A$15,0))&lt;='ReadMe'!$B$5,INDEX('Marks'!$E$6:$E$15,MATCH('Products'!C15,'Marks'!$A$6:$A$15,0))&gt;='ReadMe'!$B$5,INDEX('Marks'!$D$6:$D$15,MATCH('Products'!C15,'Marks'!$A$6:$A$15,0))&lt;=INDEX('Marks'!$E$6:$E$15,MATCH('Products'!C15,'Marks'!$A$6:$A$15,0)),INDEX('Marks'!$F$6:$F$15,MATCH('Products'!C15,'Marks'!$A$6:$A$15,0))&lt;&gt;"",INDEX('Marks'!$B$6:$B$15,MATCH('Products'!C15,'Marks'!$A$6:$A$15,0))&lt;&gt;""),"CURRENT","HOLD"),"HOLD"))</x:f>
      </x:c>
      <x:c r="D15" s="2" t="str">
        <x:f>IF('Products'!A15="","",IF(AND('Products'!E15&lt;&gt;"",COUNTIF('Artwork Approvals'!$A$6:$A$15,'Products'!E15)=1),IF(AND(INDEX('Artwork Approvals'!$E$6:$E$15,MATCH('Products'!E15,'Artwork Approvals'!$A$6:$A$15,0))="Approved",ISNUMBER(INDEX('Artwork Approvals'!$F$6:$F$15,MATCH('Products'!E15,'Artwork Approvals'!$A$6:$A$15,0))),ISNUMBER(INDEX('Artwork Approvals'!$G$6:$G$15,MATCH('Products'!E15,'Artwork Approvals'!$A$6:$A$15,0))),INDEX('Artwork Approvals'!$F$6:$F$15,MATCH('Products'!E15,'Artwork Approvals'!$A$6:$A$15,0))&lt;='ReadMe'!$B$5,INDEX('Artwork Approvals'!$G$6:$G$15,MATCH('Products'!E15,'Artwork Approvals'!$A$6:$A$15,0))&gt;='ReadMe'!$B$5,INDEX('Artwork Approvals'!$F$6:$F$15,MATCH('Products'!E15,'Artwork Approvals'!$A$6:$A$15,0))&lt;=INDEX('Artwork Approvals'!$G$6:$G$15,MATCH('Products'!E15,'Artwork Approvals'!$A$6:$A$15,0)),INDEX('Artwork Approvals'!$H$6:$H$15,MATCH('Products'!E15,'Artwork Approvals'!$A$6:$A$15,0))&lt;&gt;"",INDEX('Artwork Approvals'!$B$6:$B$15,MATCH('Products'!E15,'Artwork Approvals'!$A$6:$A$15,0))='Products'!A15,INDEX('Artwork Approvals'!$C$6:$C$15,MATCH('Products'!E15,'Artwork Approvals'!$A$6:$A$15,0))='Products'!C15,INDEX('Artwork Approvals'!$D$6:$D$15,MATCH('Products'!E15,'Artwork Approvals'!$A$6:$A$15,0))='Products'!D15,'Products'!D15&lt;&gt;""),"CURRENT","HOLD"),"HOLD"))</x:f>
      </x:c>
      <x:c r="E15" s="2" t="str">
        <x:f>IF('Products'!A15="","",IF(AND('Products'!F15&lt;&gt;"",COUNTIF('Channel-Territory Scope'!$A$6:$A$15,'Products'!F15)=1),IF(AND(INDEX('Channel-Territory Scope'!$I$6:$I$15,MATCH('Products'!F15,'Channel-Territory Scope'!$A$6:$A$15,0))="Approved",ISNUMBER(INDEX('Channel-Territory Scope'!$G$6:$G$15,MATCH('Products'!F15,'Channel-Territory Scope'!$A$6:$A$15,0))),ISNUMBER(INDEX('Channel-Territory Scope'!$H$6:$H$15,MATCH('Products'!F15,'Channel-Territory Scope'!$A$6:$A$15,0))),INDEX('Channel-Territory Scope'!$G$6:$G$15,MATCH('Products'!F15,'Channel-Territory Scope'!$A$6:$A$15,0))&lt;='ReadMe'!$B$5,INDEX('Channel-Territory Scope'!$H$6:$H$15,MATCH('Products'!F15,'Channel-Territory Scope'!$A$6:$A$15,0))&gt;='ReadMe'!$B$5,INDEX('Channel-Territory Scope'!$G$6:$G$15,MATCH('Products'!F15,'Channel-Territory Scope'!$A$6:$A$15,0))&lt;=INDEX('Channel-Territory Scope'!$H$6:$H$15,MATCH('Products'!F15,'Channel-Territory Scope'!$A$6:$A$15,0)),INDEX('Channel-Territory Scope'!$J$6:$J$15,MATCH('Products'!F15,'Channel-Territory Scope'!$A$6:$A$15,0))&lt;&gt;"",INDEX('Channel-Territory Scope'!$B$6:$B$15,MATCH('Products'!F15,'Channel-Territory Scope'!$A$6:$A$15,0))='Products'!B15,INDEX('Channel-Territory Scope'!$C$6:$C$15,MATCH('Products'!F15,'Channel-Territory Scope'!$A$6:$A$15,0))='Products'!C15,INDEX('Channel-Territory Scope'!$D$6:$D$15,MATCH('Products'!F15,'Channel-Territory Scope'!$A$6:$A$15,0))='Products'!A15,INDEX('Channel-Territory Scope'!$E$6:$E$15,MATCH('Products'!F15,'Channel-Territory Scope'!$A$6:$A$15,0))='Products'!G15,INDEX('Channel-Territory Scope'!$F$6:$F$15,MATCH('Products'!F15,'Channel-Territory Scope'!$A$6:$A$15,0))='Products'!H15,'Products'!G15&lt;&gt;"",'Products'!H15&lt;&gt;""),"CURRENT","HOLD"),"HOLD"))</x:f>
      </x:c>
      <x:c r="F15" s="2" t="str">
        <x:f>IF('Products'!A15="","",IF(AND('Products'!I15="Not applicable",'Products'!J15="Not applicable"),"CURRENT",IF(AND('Products'!I15&lt;&gt;"",'Products'!J15&lt;&gt;"",COUNTIF('Marks'!$A$6:$A$15,'Products'!I15)=1,COUNTIF('Channel-Territory Scope'!$A$6:$A$15,'Products'!J15)=1),IF(AND(INDEX('Marks'!$C$6:$C$15,MATCH('Products'!I15,'Marks'!$A$6:$A$15,0))="Approved",ISNUMBER(INDEX('Marks'!$D$6:$D$15,MATCH('Products'!I15,'Marks'!$A$6:$A$15,0))),ISNUMBER(INDEX('Marks'!$E$6:$E$15,MATCH('Products'!I15,'Marks'!$A$6:$A$15,0))),INDEX('Marks'!$D$6:$D$15,MATCH('Products'!I15,'Marks'!$A$6:$A$15,0))&lt;='ReadMe'!$B$5,INDEX('Marks'!$E$6:$E$15,MATCH('Products'!I15,'Marks'!$A$6:$A$15,0))&gt;='ReadMe'!$B$5,INDEX('Marks'!$D$6:$D$15,MATCH('Products'!I15,'Marks'!$A$6:$A$15,0))&lt;=INDEX('Marks'!$E$6:$E$15,MATCH('Products'!I15,'Marks'!$A$6:$A$15,0)),INDEX('Marks'!$F$6:$F$15,MATCH('Products'!I15,'Marks'!$A$6:$A$15,0))&lt;&gt;"",TRIM(INDEX('Marks'!$B$6:$B$15,MATCH('Products'!I15,'Marks'!$A$6:$A$15,0)))&lt;&gt;"",INDEX('Channel-Territory Scope'!$I$6:$I$15,MATCH('Products'!J15,'Channel-Territory Scope'!$A$6:$A$15,0))="Approved",ISNUMBER(INDEX('Channel-Territory Scope'!$G$6:$G$15,MATCH('Products'!J15,'Channel-Territory Scope'!$A$6:$A$15,0))),ISNUMBER(INDEX('Channel-Territory Scope'!$H$6:$H$15,MATCH('Products'!J15,'Channel-Territory Scope'!$A$6:$A$15,0))),INDEX('Channel-Territory Scope'!$G$6:$G$15,MATCH('Products'!J15,'Channel-Territory Scope'!$A$6:$A$15,0))&lt;='ReadMe'!$B$5,INDEX('Channel-Territory Scope'!$H$6:$H$15,MATCH('Products'!J15,'Channel-Territory Scope'!$A$6:$A$15,0))&gt;='ReadMe'!$B$5,INDEX('Channel-Territory Scope'!$G$6:$G$15,MATCH('Products'!J15,'Channel-Territory Scope'!$A$6:$A$15,0))&lt;=INDEX('Channel-Territory Scope'!$H$6:$H$15,MATCH('Products'!J15,'Channel-Territory Scope'!$A$6:$A$15,0)),INDEX('Channel-Territory Scope'!$J$6:$J$15,MATCH('Products'!J15,'Channel-Territory Scope'!$A$6:$A$15,0))&lt;&gt;"",INDEX('Channel-Territory Scope'!$B$6:$B$15,MATCH('Products'!J15,'Channel-Territory Scope'!$A$6:$A$15,0))='Products'!B15,INDEX('Channel-Territory Scope'!$C$6:$C$15,MATCH('Products'!J15,'Channel-Territory Scope'!$A$6:$A$15,0))='Products'!I15,INDEX('Channel-Territory Scope'!$D$6:$D$15,MATCH('Products'!J15,'Channel-Territory Scope'!$A$6:$A$15,0))='Products'!A15,INDEX('Channel-Territory Scope'!$E$6:$E$15,MATCH('Products'!J15,'Channel-Territory Scope'!$A$6:$A$15,0))='Products'!G15,INDEX('Channel-Territory Scope'!$F$6:$F$15,MATCH('Products'!J15,'Channel-Territory Scope'!$A$6:$A$15,0))='Products'!H15,'Products'!G15&lt;&gt;"",'Products'!H15&lt;&gt;""),"CURRENT","HOLD"),"HOLD")))</x:f>
      </x:c>
      <x:c r="G15" s="2" t="str">
        <x:f>IF('Products'!A15="","",IF(AND('Products'!A15&lt;&gt;"",COUNTIF('Products'!$A$6:$A$15,'Products'!A15)=1,'Products'!K15&lt;&gt;""),IF(AND(1=1),"CURRENT","HOLD"),"HOLD"))</x:f>
      </x:c>
      <x:c r="H15" s="2" t="str">
        <x:f>IF(A15="","",IF(COUNTIF(B15:G15,"HOLD")&gt;0,"HOLD","OWNER REVIEW"))</x:f>
      </x:c>
      <x:c r="I15" s="2" t="str">
        <x:f>IF(A15="","",'Products'!K15)</x:f>
      </x:c>
      <x:c r="J15" s="2" t="str">
        <x:f>IF(A15="","",IF(H15="HOLD","Resolve evidence with rights owner","Record separate owner release"))</x:f>
      </x:c>
    </x:row>
    <x:row r="16" ht="3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3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3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3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3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3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3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3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3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32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</x:sheetData>
  <x:mergeCells>
    <x:mergeCell ref="A2:J2"/>
    <x:mergeCell ref="A3:J3"/>
  </x:mergeCells>
  <x:conditionalFormatting sqref="A6:J15">
    <x:cfRule type="expression" dxfId="0" priority="1">
      <x:formula>$H6="HOLD"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bd39e87f599f4858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</x:cols>
  <x:sheetData>
    <x:row r="1" ht="3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2" customHeight="1">
      <x:c r="A2" s="3" t="str">
        <x:v>Products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40" customHeight="1">
      <x:c r="A3" s="2" t="str">
        <x:v>Amber cells are inputs; dark text is calculated. Filter on HOLD before requesting an owner decision.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32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42" customHeight="1">
      <x:c r="A5" s="5" t="str">
        <x:v>SKU / request</x:v>
      </x:c>
      <x:c r="B5" s="5" t="str">
        <x:v>License ID</x:v>
      </x:c>
      <x:c r="C5" s="5" t="str">
        <x:v>Mark ID</x:v>
      </x:c>
      <x:c r="D5" s="5" t="str">
        <x:v>Artwork version</x:v>
      </x:c>
      <x:c r="E5" s="5" t="str">
        <x:v>Approval ID</x:v>
      </x:c>
      <x:c r="F5" s="5" t="str">
        <x:v>Scope ID</x:v>
      </x:c>
      <x:c r="G5" s="5" t="str">
        <x:v>Channel</x:v>
      </x:c>
      <x:c r="H5" s="5" t="str">
        <x:v>Territory</x:v>
      </x:c>
      <x:c r="I5" s="5" t="str">
        <x:v>Third-party mark ID</x:v>
      </x:c>
      <x:c r="J5" s="5" t="str">
        <x:v>Third-party scope ID</x:v>
      </x:c>
      <x:c r="K5" s="5" t="str">
        <x:v>Owner</x:v>
      </x:c>
    </x:row>
    <x:row r="6" ht="32" customHeight="1">
      <x:c r="A6" s="6" t="str">
        <x:v>P001</x:v>
      </x:c>
      <x:c r="B6" s="6" t="str">
        <x:v>L01</x:v>
      </x:c>
      <x:c r="C6" s="6" t="str">
        <x:v>M01</x:v>
      </x:c>
      <x:c r="D6" s="6" t="str">
        <x:v>V1</x:v>
      </x:c>
      <x:c r="E6" s="6" t="str">
        <x:v>A01</x:v>
      </x:c>
      <x:c r="F6" s="6" t="str">
        <x:v>S01</x:v>
      </x:c>
      <x:c r="G6" s="6" t="str">
        <x:v>Internal</x:v>
      </x:c>
      <x:c r="H6" s="6" t="str">
        <x:v>US</x:v>
      </x:c>
      <x:c r="I6" s="6" t="str">
        <x:v>Not applicable</x:v>
      </x:c>
      <x:c r="J6" s="6" t="str">
        <x:v>Not applicable</x:v>
      </x:c>
      <x:c r="K6" s="6" t="str">
        <x:v>Licensing owner</x:v>
      </x:c>
    </x:row>
    <x:row r="7" ht="32" customHeight="1">
      <x:c r="A7" s="6" t="str">
        <x:v>P002</x:v>
      </x:c>
      <x:c r="B7" s="6" t="str">
        <x:v>L01</x:v>
      </x:c>
      <x:c r="C7" s="6" t="str">
        <x:v>M01</x:v>
      </x:c>
      <x:c r="D7" s="6" t="str">
        <x:v>V1</x:v>
      </x:c>
      <x:c r="E7" s="6" t="str">
        <x:v>A02</x:v>
      </x:c>
      <x:c r="F7" s="6" t="str">
        <x:v>S02</x:v>
      </x:c>
      <x:c r="G7" s="6" t="str">
        <x:v>Retail</x:v>
      </x:c>
      <x:c r="H7" s="6" t="str">
        <x:v>US</x:v>
      </x:c>
      <x:c r="I7" s="6" t="str">
        <x:v>Not applicable</x:v>
      </x:c>
      <x:c r="J7" s="6" t="str">
        <x:v>Not applicable</x:v>
      </x:c>
      <x:c r="K7" s="6" t="str">
        <x:v>Licensing owner</x:v>
      </x:c>
    </x:row>
    <x:row r="8" ht="32" customHeight="1">
      <x:c r="A8" s="6" t="str">
        <x:v>P003</x:v>
      </x:c>
      <x:c r="B8" s="6" t="str">
        <x:v>L02</x:v>
      </x:c>
      <x:c r="C8" s="6" t="str">
        <x:v>M01</x:v>
      </x:c>
      <x:c r="D8" s="6" t="str">
        <x:v>V1</x:v>
      </x:c>
      <x:c r="E8" s="6" t="str">
        <x:v>A03</x:v>
      </x:c>
      <x:c r="F8" s="6" t="str">
        <x:v>S03</x:v>
      </x:c>
      <x:c r="G8" s="6" t="str">
        <x:v>Retail</x:v>
      </x:c>
      <x:c r="H8" s="6" t="str">
        <x:v>CA</x:v>
      </x:c>
      <x:c r="I8" s="6" t="str">
        <x:v>T01</x:v>
      </x:c>
      <x:c r="J8" s="6" t="str">
        <x:v>S07</x:v>
      </x:c>
      <x:c r="K8" s="6" t="str">
        <x:v>Licensing owner</x:v>
      </x:c>
    </x:row>
    <x:row r="9" ht="32" customHeight="1">
      <x:c r="A9" s="6" t="str">
        <x:v>P004</x:v>
      </x:c>
      <x:c r="B9" s="6" t="str">
        <x:v>L02</x:v>
      </x:c>
      <x:c r="C9" s="6" t="str">
        <x:v>M01</x:v>
      </x:c>
      <x:c r="D9" s="6" t="str">
        <x:v>V2</x:v>
      </x:c>
      <x:c r="E9" s="6" t="str">
        <x:v>A04</x:v>
      </x:c>
      <x:c r="F9" s="6" t="str">
        <x:v>S04</x:v>
      </x:c>
      <x:c r="G9" s="6" t="str">
        <x:v>Retail</x:v>
      </x:c>
      <x:c r="H9" s="6" t="str">
        <x:v>US</x:v>
      </x:c>
      <x:c r="I9" s="6" t="str">
        <x:v>Not applicable</x:v>
      </x:c>
      <x:c r="J9" s="6" t="str">
        <x:v>Not applicable</x:v>
      </x:c>
      <x:c r="K9" s="6" t="str">
        <x:v>Licensing owner</x:v>
      </x:c>
    </x:row>
    <x:row r="10" ht="32" customHeight="1">
      <x:c r="A10" s="6" t="str">
        <x:v>P005</x:v>
      </x:c>
      <x:c r="B10" s="6" t="str">
        <x:v>L03</x:v>
      </x:c>
      <x:c r="C10" s="6" t="str">
        <x:v>M02</x:v>
      </x:c>
      <x:c r="D10" s="6" t="str">
        <x:v>V1</x:v>
      </x:c>
      <x:c r="E10" s="6" t="str">
        <x:v>A05</x:v>
      </x:c>
      <x:c r="F10" s="6" t="str">
        <x:v>S05</x:v>
      </x:c>
      <x:c r="G10" s="6" t="str">
        <x:v>Internal</x:v>
      </x:c>
      <x:c r="H10" s="6" t="str">
        <x:v>US</x:v>
      </x:c>
      <x:c r="I10" s="6" t="str">
        <x:v>Not applicable</x:v>
      </x:c>
      <x:c r="J10" s="6" t="str">
        <x:v>Not applicable</x:v>
      </x:c>
      <x:c r="K10" s="6" t="str">
        <x:v>Licensing owner</x:v>
      </x:c>
    </x:row>
    <x:row r="11" ht="32" customHeight="1">
      <x:c r="A11" s="6" t="str">
        <x:v>P006</x:v>
      </x:c>
      <x:c r="B11" s="6" t="str"/>
      <x:c r="C11" s="6" t="str">
        <x:v>M01</x:v>
      </x:c>
      <x:c r="D11" s="6" t="str">
        <x:v>V1</x:v>
      </x:c>
      <x:c r="E11" s="6" t="str"/>
      <x:c r="F11" s="6" t="str">
        <x:v>S06</x:v>
      </x:c>
      <x:c r="G11" s="6" t="str">
        <x:v>Internal</x:v>
      </x:c>
      <x:c r="H11" s="6" t="str">
        <x:v>US</x:v>
      </x:c>
      <x:c r="I11" s="6" t="str"/>
      <x:c r="J11" s="6" t="str"/>
      <x:c r="K11" s="6" t="str">
        <x:v>Licensing owner</x:v>
      </x:c>
    </x:row>
    <x:row r="12" ht="32" customHeight="1">
      <x:c r="A12" s="6"/>
      <x:c r="B12" s="6"/>
      <x:c r="C12" s="6"/>
      <x:c r="D12" s="6"/>
      <x:c r="E12" s="6"/>
      <x:c r="F12" s="6"/>
      <x:c r="G12" s="6"/>
      <x:c r="H12" s="6"/>
      <x:c r="I12" s="6"/>
      <x:c r="J12" s="6"/>
      <x:c r="K12" s="6"/>
    </x:row>
    <x:row r="13" ht="32" customHeight="1">
      <x:c r="A13" s="6"/>
      <x:c r="B13" s="6"/>
      <x:c r="C13" s="6"/>
      <x:c r="D13" s="6"/>
      <x:c r="E13" s="6"/>
      <x:c r="F13" s="6"/>
      <x:c r="G13" s="6"/>
      <x:c r="H13" s="6"/>
      <x:c r="I13" s="6"/>
      <x:c r="J13" s="6"/>
      <x:c r="K13" s="6"/>
    </x:row>
    <x:row r="14" ht="32" customHeight="1">
      <x:c r="A14" s="6"/>
      <x:c r="B14" s="6"/>
      <x:c r="C14" s="6"/>
      <x:c r="D14" s="6"/>
      <x:c r="E14" s="6"/>
      <x:c r="F14" s="6"/>
      <x:c r="G14" s="6"/>
      <x:c r="H14" s="6"/>
      <x:c r="I14" s="6"/>
      <x:c r="J14" s="6"/>
      <x:c r="K14" s="6"/>
    </x:row>
    <x:row r="15" ht="32" customHeight="1">
      <x:c r="A15" s="6"/>
      <x:c r="B15" s="6"/>
      <x:c r="C15" s="6"/>
      <x:c r="D15" s="6"/>
      <x:c r="E15" s="6"/>
      <x:c r="F15" s="6"/>
      <x:c r="G15" s="6"/>
      <x:c r="H15" s="6"/>
      <x:c r="I15" s="6"/>
      <x:c r="J15" s="6"/>
      <x:c r="K15" s="6"/>
    </x:row>
    <x:row r="16" ht="3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</x:row>
    <x:row r="17" ht="3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</x:row>
    <x:row r="18" ht="3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</x:row>
    <x:row r="19" ht="3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</x:row>
    <x:row r="20" ht="3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</x:row>
    <x:row r="21" ht="3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</x:row>
    <x:row r="22" ht="3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</x:row>
    <x:row r="23" ht="3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</x:row>
    <x:row r="24" ht="3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  <x:row r="25" ht="32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</x:row>
  </x:sheetData>
  <x:mergeCells>
    <x:mergeCell ref="A2:K2"/>
    <x:mergeCell ref="A3:K3"/>
  </x:mergeCells>
  <x:dataValidations count="1">
    <x:dataValidation type="list" sqref="G6:G15">
      <x:formula1>"Internal,Retail"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fe4b0fafc1d4f79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2" customHeight="1">
      <x:c r="A1" s="2"/>
      <x:c r="B1" s="2"/>
      <x:c r="C1" s="2"/>
      <x:c r="D1" s="2"/>
      <x:c r="E1" s="2"/>
      <x:c r="F1" s="2"/>
      <x:c r="G1" s="2"/>
      <x:c r="H1" s="2"/>
    </x:row>
    <x:row r="2" ht="32" customHeight="1">
      <x:c r="A2" s="3" t="str">
        <x:v>Licenses</x:v>
      </x:c>
      <x:c r="B2" s="2"/>
      <x:c r="C2" s="2"/>
      <x:c r="D2" s="2"/>
      <x:c r="E2" s="2"/>
      <x:c r="F2" s="2"/>
      <x:c r="G2" s="2"/>
      <x:c r="H2" s="2"/>
    </x:row>
    <x:row r="3" ht="40" customHeight="1">
      <x:c r="A3" s="2" t="str">
        <x:v>Amber cells are inputs; dark text is calculated. Filter on HOLD before requesting an owner decision.</x:v>
      </x:c>
      <x:c r="B3" s="2"/>
      <x:c r="C3" s="2"/>
      <x:c r="D3" s="2"/>
      <x:c r="E3" s="2"/>
      <x:c r="F3" s="2"/>
      <x:c r="G3" s="2"/>
      <x:c r="H3" s="2"/>
    </x:row>
    <x:row r="4" ht="32" customHeight="1">
      <x:c r="A4" s="2"/>
      <x:c r="B4" s="2"/>
      <x:c r="C4" s="2"/>
      <x:c r="D4" s="2"/>
      <x:c r="E4" s="2"/>
      <x:c r="F4" s="2"/>
      <x:c r="G4" s="2"/>
      <x:c r="H4" s="2"/>
    </x:row>
    <x:row r="5" ht="42" customHeight="1">
      <x:c r="A5" s="5" t="str">
        <x:v>License ID</x:v>
      </x:c>
      <x:c r="B5" s="5" t="str">
        <x:v>License type</x:v>
      </x:c>
      <x:c r="C5" s="5" t="str">
        <x:v>Status</x:v>
      </x:c>
      <x:c r="D5" s="5" t="str">
        <x:v>Valid from</x:v>
      </x:c>
      <x:c r="E5" s="5" t="str">
        <x:v>Valid through</x:v>
      </x:c>
      <x:c r="F5" s="5" t="str">
        <x:v>Evidence reference</x:v>
      </x:c>
      <x:c r="G5" s="5" t="str">
        <x:v>Licensee / supplier</x:v>
      </x:c>
      <x:c r="H5" s="5" t="str">
        <x:v>Renewal owner</x:v>
      </x:c>
    </x:row>
    <x:row r="6" ht="32" customHeight="1">
      <x:c r="A6" s="6" t="str">
        <x:v>L01</x:v>
      </x:c>
      <x:c r="B6" s="6" t="str">
        <x:v>Internal</x:v>
      </x:c>
      <x:c r="C6" s="6" t="str">
        <x:v>Approved</x:v>
      </x:c>
      <x:c r="D6" s="8" t="n">
        <x:v>46023</x:v>
      </x:c>
      <x:c r="E6" s="8" t="n">
        <x:v>46387</x:v>
      </x:c>
      <x:c r="F6" s="6" t="str">
        <x:v>E-L01</x:v>
      </x:c>
      <x:c r="G6" s="6" t="str">
        <x:v>F001</x:v>
      </x:c>
      <x:c r="H6" s="6" t="str">
        <x:v>Licensing owner</x:v>
      </x:c>
    </x:row>
    <x:row r="7" ht="32" customHeight="1">
      <x:c r="A7" s="6" t="str">
        <x:v>L02</x:v>
      </x:c>
      <x:c r="B7" s="6" t="str">
        <x:v>Retail</x:v>
      </x:c>
      <x:c r="C7" s="6" t="str">
        <x:v>Approved</x:v>
      </x:c>
      <x:c r="D7" s="8" t="n">
        <x:v>46023</x:v>
      </x:c>
      <x:c r="E7" s="8" t="n">
        <x:v>46387</x:v>
      </x:c>
      <x:c r="F7" s="6" t="str">
        <x:v>E-L02</x:v>
      </x:c>
      <x:c r="G7" s="6" t="str">
        <x:v>F001</x:v>
      </x:c>
      <x:c r="H7" s="6" t="str">
        <x:v>Licensing owner</x:v>
      </x:c>
    </x:row>
    <x:row r="8" ht="32" customHeight="1">
      <x:c r="A8" s="6" t="str">
        <x:v>L03</x:v>
      </x:c>
      <x:c r="B8" s="6" t="str">
        <x:v>Internal</x:v>
      </x:c>
      <x:c r="C8" s="6" t="str">
        <x:v>Approved</x:v>
      </x:c>
      <x:c r="D8" s="8" t="n">
        <x:v>46313</x:v>
      </x:c>
      <x:c r="E8" s="8" t="n">
        <x:v>46313</x:v>
      </x:c>
      <x:c r="F8" s="6" t="str">
        <x:v>E-L03</x:v>
      </x:c>
      <x:c r="G8" s="6" t="str">
        <x:v>F001</x:v>
      </x:c>
      <x:c r="H8" s="6" t="str">
        <x:v>Licensing owner</x:v>
      </x:c>
    </x:row>
    <x:row r="9" ht="32" customHeight="1">
      <x:c r="A9" s="6"/>
      <x:c r="B9" s="6"/>
      <x:c r="C9" s="6"/>
      <x:c r="D9" s="8"/>
      <x:c r="E9" s="8"/>
      <x:c r="F9" s="6"/>
      <x:c r="G9" s="6"/>
      <x:c r="H9" s="6"/>
    </x:row>
    <x:row r="10" ht="32" customHeight="1">
      <x:c r="A10" s="6"/>
      <x:c r="B10" s="6"/>
      <x:c r="C10" s="6"/>
      <x:c r="D10" s="8"/>
      <x:c r="E10" s="8"/>
      <x:c r="F10" s="6"/>
      <x:c r="G10" s="6"/>
      <x:c r="H10" s="6"/>
    </x:row>
    <x:row r="11" ht="32" customHeight="1">
      <x:c r="A11" s="6"/>
      <x:c r="B11" s="6"/>
      <x:c r="C11" s="6"/>
      <x:c r="D11" s="8"/>
      <x:c r="E11" s="8"/>
      <x:c r="F11" s="6"/>
      <x:c r="G11" s="6"/>
      <x:c r="H11" s="6"/>
    </x:row>
    <x:row r="12" ht="32" customHeight="1">
      <x:c r="A12" s="6"/>
      <x:c r="B12" s="6"/>
      <x:c r="C12" s="6"/>
      <x:c r="D12" s="8"/>
      <x:c r="E12" s="8"/>
      <x:c r="F12" s="6"/>
      <x:c r="G12" s="6"/>
      <x:c r="H12" s="6"/>
    </x:row>
    <x:row r="13" ht="32" customHeight="1">
      <x:c r="A13" s="6"/>
      <x:c r="B13" s="6"/>
      <x:c r="C13" s="6"/>
      <x:c r="D13" s="8"/>
      <x:c r="E13" s="8"/>
      <x:c r="F13" s="6"/>
      <x:c r="G13" s="6"/>
      <x:c r="H13" s="6"/>
    </x:row>
    <x:row r="14" ht="32" customHeight="1">
      <x:c r="A14" s="6"/>
      <x:c r="B14" s="6"/>
      <x:c r="C14" s="6"/>
      <x:c r="D14" s="8"/>
      <x:c r="E14" s="8"/>
      <x:c r="F14" s="6"/>
      <x:c r="G14" s="6"/>
      <x:c r="H14" s="6"/>
    </x:row>
    <x:row r="15" ht="32" customHeight="1">
      <x:c r="A15" s="6"/>
      <x:c r="B15" s="6"/>
      <x:c r="C15" s="6"/>
      <x:c r="D15" s="8"/>
      <x:c r="E15" s="8"/>
      <x:c r="F15" s="6"/>
      <x:c r="G15" s="6"/>
      <x:c r="H15" s="6"/>
    </x:row>
    <x:row r="16" ht="32" customHeight="1">
      <x:c r="A16" s="2"/>
      <x:c r="B16" s="2"/>
      <x:c r="C16" s="2"/>
      <x:c r="D16" s="2"/>
      <x:c r="E16" s="2"/>
      <x:c r="F16" s="2"/>
      <x:c r="G16" s="2"/>
      <x:c r="H16" s="2"/>
    </x:row>
    <x:row r="17" ht="32" customHeight="1">
      <x:c r="A17" s="2"/>
      <x:c r="B17" s="2"/>
      <x:c r="C17" s="2"/>
      <x:c r="D17" s="2"/>
      <x:c r="E17" s="2"/>
      <x:c r="F17" s="2"/>
      <x:c r="G17" s="2"/>
      <x:c r="H17" s="2"/>
    </x:row>
    <x:row r="18" ht="32" customHeight="1">
      <x:c r="A18" s="2"/>
      <x:c r="B18" s="2"/>
      <x:c r="C18" s="2"/>
      <x:c r="D18" s="2"/>
      <x:c r="E18" s="2"/>
      <x:c r="F18" s="2"/>
      <x:c r="G18" s="2"/>
      <x:c r="H18" s="2"/>
    </x:row>
    <x:row r="19" ht="32" customHeight="1">
      <x:c r="A19" s="2"/>
      <x:c r="B19" s="2"/>
      <x:c r="C19" s="2"/>
      <x:c r="D19" s="2"/>
      <x:c r="E19" s="2"/>
      <x:c r="F19" s="2"/>
      <x:c r="G19" s="2"/>
      <x:c r="H19" s="2"/>
    </x:row>
    <x:row r="20" ht="32" customHeight="1">
      <x:c r="A20" s="2"/>
      <x:c r="B20" s="2"/>
      <x:c r="C20" s="2"/>
      <x:c r="D20" s="2"/>
      <x:c r="E20" s="2"/>
      <x:c r="F20" s="2"/>
      <x:c r="G20" s="2"/>
      <x:c r="H20" s="2"/>
    </x:row>
    <x:row r="21" ht="32" customHeight="1">
      <x:c r="A21" s="2"/>
      <x:c r="B21" s="2"/>
      <x:c r="C21" s="2"/>
      <x:c r="D21" s="2"/>
      <x:c r="E21" s="2"/>
      <x:c r="F21" s="2"/>
      <x:c r="G21" s="2"/>
      <x:c r="H21" s="2"/>
    </x:row>
    <x:row r="22" ht="32" customHeight="1">
      <x:c r="A22" s="2"/>
      <x:c r="B22" s="2"/>
      <x:c r="C22" s="2"/>
      <x:c r="D22" s="2"/>
      <x:c r="E22" s="2"/>
      <x:c r="F22" s="2"/>
      <x:c r="G22" s="2"/>
      <x:c r="H22" s="2"/>
    </x:row>
    <x:row r="23" ht="32" customHeight="1">
      <x:c r="A23" s="2"/>
      <x:c r="B23" s="2"/>
      <x:c r="C23" s="2"/>
      <x:c r="D23" s="2"/>
      <x:c r="E23" s="2"/>
      <x:c r="F23" s="2"/>
      <x:c r="G23" s="2"/>
      <x:c r="H23" s="2"/>
    </x:row>
    <x:row r="24" ht="32" customHeight="1">
      <x:c r="A24" s="2"/>
      <x:c r="B24" s="2"/>
      <x:c r="C24" s="2"/>
      <x:c r="D24" s="2"/>
      <x:c r="E24" s="2"/>
      <x:c r="F24" s="2"/>
      <x:c r="G24" s="2"/>
      <x:c r="H24" s="2"/>
    </x:row>
    <x:row r="25" ht="32" customHeight="1">
      <x:c r="A25" s="2"/>
      <x:c r="B25" s="2"/>
      <x:c r="C25" s="2"/>
      <x:c r="D25" s="2"/>
      <x:c r="E25" s="2"/>
      <x:c r="F25" s="2"/>
      <x:c r="G25" s="2"/>
      <x:c r="H25" s="2"/>
    </x:row>
  </x:sheetData>
  <x:mergeCells>
    <x:mergeCell ref="A2:H2"/>
    <x:mergeCell ref="A3:H3"/>
  </x:mergeCells>
  <x:dataValidations count="2">
    <x:dataValidation type="list" sqref="C6:C15">
      <x:formula1>"Approved,HOLD"</x:formula1>
    </x:dataValidation>
    <x:dataValidation type="list" sqref="B6:B15">
      <x:formula1>"Internal,Retail"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6eae75a11f04c64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32" customHeight="1">
      <x:c r="A1" s="2"/>
      <x:c r="B1" s="2"/>
      <x:c r="C1" s="2"/>
      <x:c r="D1" s="2"/>
      <x:c r="E1" s="2"/>
      <x:c r="F1" s="2"/>
    </x:row>
    <x:row r="2" ht="32" customHeight="1">
      <x:c r="A2" s="3" t="str">
        <x:v>Marks</x:v>
      </x:c>
      <x:c r="B2" s="2"/>
      <x:c r="C2" s="2"/>
      <x:c r="D2" s="2"/>
      <x:c r="E2" s="2"/>
      <x:c r="F2" s="2"/>
    </x:row>
    <x:row r="3" ht="40" customHeight="1">
      <x:c r="A3" s="2" t="str">
        <x:v>Amber cells are inputs; dark text is calculated. Filter on HOLD before requesting an owner decision.</x:v>
      </x:c>
      <x:c r="B3" s="2"/>
      <x:c r="C3" s="2"/>
      <x:c r="D3" s="2"/>
      <x:c r="E3" s="2"/>
      <x:c r="F3" s="2"/>
    </x:row>
    <x:row r="4" ht="32" customHeight="1">
      <x:c r="A4" s="2"/>
      <x:c r="B4" s="2"/>
      <x:c r="C4" s="2"/>
      <x:c r="D4" s="2"/>
      <x:c r="E4" s="2"/>
      <x:c r="F4" s="2"/>
    </x:row>
    <x:row r="5" ht="42" customHeight="1">
      <x:c r="A5" s="5" t="str">
        <x:v>Mark ID</x:v>
      </x:c>
      <x:c r="B5" s="5" t="str">
        <x:v>Rights owner</x:v>
      </x:c>
      <x:c r="C5" s="5" t="str">
        <x:v>Status</x:v>
      </x:c>
      <x:c r="D5" s="5" t="str">
        <x:v>Valid from</x:v>
      </x:c>
      <x:c r="E5" s="5" t="str">
        <x:v>Valid through</x:v>
      </x:c>
      <x:c r="F5" s="5" t="str">
        <x:v>Evidence reference</x:v>
      </x:c>
    </x:row>
    <x:row r="6" ht="32" customHeight="1">
      <x:c r="A6" s="6" t="str">
        <x:v>M01</x:v>
      </x:c>
      <x:c r="B6" s="6" t="str">
        <x:v>U001</x:v>
      </x:c>
      <x:c r="C6" s="6" t="str">
        <x:v>Approved</x:v>
      </x:c>
      <x:c r="D6" s="8" t="n">
        <x:v>46023</x:v>
      </x:c>
      <x:c r="E6" s="8" t="n">
        <x:v>46387</x:v>
      </x:c>
      <x:c r="F6" s="6" t="str">
        <x:v>E-M01</x:v>
      </x:c>
    </x:row>
    <x:row r="7" ht="32" customHeight="1">
      <x:c r="A7" s="6" t="str">
        <x:v>T01</x:v>
      </x:c>
      <x:c r="B7" s="6" t="str">
        <x:v>T001</x:v>
      </x:c>
      <x:c r="C7" s="6" t="str">
        <x:v>Approved</x:v>
      </x:c>
      <x:c r="D7" s="8" t="n">
        <x:v>46023</x:v>
      </x:c>
      <x:c r="E7" s="8" t="n">
        <x:v>46312</x:v>
      </x:c>
      <x:c r="F7" s="6" t="str">
        <x:v>E-T01</x:v>
      </x:c>
    </x:row>
    <x:row r="8" ht="32" customHeight="1">
      <x:c r="A8" s="6" t="str">
        <x:v>M02</x:v>
      </x:c>
      <x:c r="B8" s="6" t="str">
        <x:v>U001</x:v>
      </x:c>
      <x:c r="C8" s="6" t="str">
        <x:v>Approved</x:v>
      </x:c>
      <x:c r="D8" s="8" t="n">
        <x:v>46313</x:v>
      </x:c>
      <x:c r="E8" s="8" t="n">
        <x:v>46313</x:v>
      </x:c>
      <x:c r="F8" s="6" t="str">
        <x:v>E-M02</x:v>
      </x:c>
    </x:row>
    <x:row r="9" ht="32" customHeight="1">
      <x:c r="A9" s="6"/>
      <x:c r="B9" s="6"/>
      <x:c r="C9" s="6"/>
      <x:c r="D9" s="8"/>
      <x:c r="E9" s="8"/>
      <x:c r="F9" s="6"/>
    </x:row>
    <x:row r="10" ht="32" customHeight="1">
      <x:c r="A10" s="6"/>
      <x:c r="B10" s="6"/>
      <x:c r="C10" s="6"/>
      <x:c r="D10" s="8"/>
      <x:c r="E10" s="8"/>
      <x:c r="F10" s="6"/>
    </x:row>
    <x:row r="11" ht="32" customHeight="1">
      <x:c r="A11" s="6"/>
      <x:c r="B11" s="6"/>
      <x:c r="C11" s="6"/>
      <x:c r="D11" s="8"/>
      <x:c r="E11" s="8"/>
      <x:c r="F11" s="6"/>
    </x:row>
    <x:row r="12" ht="32" customHeight="1">
      <x:c r="A12" s="6"/>
      <x:c r="B12" s="6"/>
      <x:c r="C12" s="6"/>
      <x:c r="D12" s="8"/>
      <x:c r="E12" s="8"/>
      <x:c r="F12" s="6"/>
    </x:row>
    <x:row r="13" ht="32" customHeight="1">
      <x:c r="A13" s="6"/>
      <x:c r="B13" s="6"/>
      <x:c r="C13" s="6"/>
      <x:c r="D13" s="8"/>
      <x:c r="E13" s="8"/>
      <x:c r="F13" s="6"/>
    </x:row>
    <x:row r="14" ht="32" customHeight="1">
      <x:c r="A14" s="6"/>
      <x:c r="B14" s="6"/>
      <x:c r="C14" s="6"/>
      <x:c r="D14" s="8"/>
      <x:c r="E14" s="8"/>
      <x:c r="F14" s="6"/>
    </x:row>
    <x:row r="15" ht="32" customHeight="1">
      <x:c r="A15" s="6"/>
      <x:c r="B15" s="6"/>
      <x:c r="C15" s="6"/>
      <x:c r="D15" s="8"/>
      <x:c r="E15" s="8"/>
      <x:c r="F15" s="6"/>
    </x:row>
    <x:row r="16" ht="32" customHeight="1">
      <x:c r="A16" s="2"/>
      <x:c r="B16" s="2"/>
      <x:c r="C16" s="2"/>
      <x:c r="D16" s="2"/>
      <x:c r="E16" s="2"/>
      <x:c r="F16" s="2"/>
    </x:row>
    <x:row r="17" ht="32" customHeight="1">
      <x:c r="A17" s="2"/>
      <x:c r="B17" s="2"/>
      <x:c r="C17" s="2"/>
      <x:c r="D17" s="2"/>
      <x:c r="E17" s="2"/>
      <x:c r="F17" s="2"/>
    </x:row>
    <x:row r="18" ht="32" customHeight="1">
      <x:c r="A18" s="2"/>
      <x:c r="B18" s="2"/>
      <x:c r="C18" s="2"/>
      <x:c r="D18" s="2"/>
      <x:c r="E18" s="2"/>
      <x:c r="F18" s="2"/>
    </x:row>
    <x:row r="19" ht="32" customHeight="1">
      <x:c r="A19" s="2"/>
      <x:c r="B19" s="2"/>
      <x:c r="C19" s="2"/>
      <x:c r="D19" s="2"/>
      <x:c r="E19" s="2"/>
      <x:c r="F19" s="2"/>
    </x:row>
    <x:row r="20" ht="32" customHeight="1">
      <x:c r="A20" s="2"/>
      <x:c r="B20" s="2"/>
      <x:c r="C20" s="2"/>
      <x:c r="D20" s="2"/>
      <x:c r="E20" s="2"/>
      <x:c r="F20" s="2"/>
    </x:row>
    <x:row r="21" ht="32" customHeight="1">
      <x:c r="A21" s="2"/>
      <x:c r="B21" s="2"/>
      <x:c r="C21" s="2"/>
      <x:c r="D21" s="2"/>
      <x:c r="E21" s="2"/>
      <x:c r="F21" s="2"/>
    </x:row>
    <x:row r="22" ht="32" customHeight="1">
      <x:c r="A22" s="2"/>
      <x:c r="B22" s="2"/>
      <x:c r="C22" s="2"/>
      <x:c r="D22" s="2"/>
      <x:c r="E22" s="2"/>
      <x:c r="F22" s="2"/>
    </x:row>
    <x:row r="23" ht="32" customHeight="1">
      <x:c r="A23" s="2"/>
      <x:c r="B23" s="2"/>
      <x:c r="C23" s="2"/>
      <x:c r="D23" s="2"/>
      <x:c r="E23" s="2"/>
      <x:c r="F23" s="2"/>
    </x:row>
    <x:row r="24" ht="32" customHeight="1">
      <x:c r="A24" s="2"/>
      <x:c r="B24" s="2"/>
      <x:c r="C24" s="2"/>
      <x:c r="D24" s="2"/>
      <x:c r="E24" s="2"/>
      <x:c r="F24" s="2"/>
    </x:row>
    <x:row r="25" ht="32" customHeight="1">
      <x:c r="A25" s="2"/>
      <x:c r="B25" s="2"/>
      <x:c r="C25" s="2"/>
      <x:c r="D25" s="2"/>
      <x:c r="E25" s="2"/>
      <x:c r="F25" s="2"/>
    </x:row>
  </x:sheetData>
  <x:mergeCells>
    <x:mergeCell ref="A2:F2"/>
    <x:mergeCell ref="A3:F3"/>
  </x:mergeCells>
  <x:dataValidations count="1">
    <x:dataValidation type="list" sqref="C6:C15">
      <x:formula1>"Approved,HOLD"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84f9e15a21842ea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2" customHeight="1">
      <x:c r="A1" s="2"/>
      <x:c r="B1" s="2"/>
      <x:c r="C1" s="2"/>
      <x:c r="D1" s="2"/>
      <x:c r="E1" s="2"/>
      <x:c r="F1" s="2"/>
      <x:c r="G1" s="2"/>
      <x:c r="H1" s="2"/>
    </x:row>
    <x:row r="2" ht="32" customHeight="1">
      <x:c r="A2" s="3" t="str">
        <x:v>Artwork Approvals</x:v>
      </x:c>
      <x:c r="B2" s="2"/>
      <x:c r="C2" s="2"/>
      <x:c r="D2" s="2"/>
      <x:c r="E2" s="2"/>
      <x:c r="F2" s="2"/>
      <x:c r="G2" s="2"/>
      <x:c r="H2" s="2"/>
    </x:row>
    <x:row r="3" ht="40" customHeight="1">
      <x:c r="A3" s="2" t="str">
        <x:v>Amber cells are inputs; dark text is calculated. Filter on HOLD before requesting an owner decision.</x:v>
      </x:c>
      <x:c r="B3" s="2"/>
      <x:c r="C3" s="2"/>
      <x:c r="D3" s="2"/>
      <x:c r="E3" s="2"/>
      <x:c r="F3" s="2"/>
      <x:c r="G3" s="2"/>
      <x:c r="H3" s="2"/>
    </x:row>
    <x:row r="4" ht="32" customHeight="1">
      <x:c r="A4" s="2"/>
      <x:c r="B4" s="2"/>
      <x:c r="C4" s="2"/>
      <x:c r="D4" s="2"/>
      <x:c r="E4" s="2"/>
      <x:c r="F4" s="2"/>
      <x:c r="G4" s="2"/>
      <x:c r="H4" s="2"/>
    </x:row>
    <x:row r="5" ht="42" customHeight="1">
      <x:c r="A5" s="5" t="str">
        <x:v>Approval ID</x:v>
      </x:c>
      <x:c r="B5" s="5" t="str">
        <x:v>SKU / request</x:v>
      </x:c>
      <x:c r="C5" s="5" t="str">
        <x:v>Mark ID</x:v>
      </x:c>
      <x:c r="D5" s="5" t="str">
        <x:v>Artwork version</x:v>
      </x:c>
      <x:c r="E5" s="5" t="str">
        <x:v>Status</x:v>
      </x:c>
      <x:c r="F5" s="5" t="str">
        <x:v>Valid from</x:v>
      </x:c>
      <x:c r="G5" s="5" t="str">
        <x:v>Valid through</x:v>
      </x:c>
      <x:c r="H5" s="5" t="str">
        <x:v>Evidence reference</x:v>
      </x:c>
    </x:row>
    <x:row r="6" ht="32" customHeight="1">
      <x:c r="A6" s="6" t="str">
        <x:v>A01</x:v>
      </x:c>
      <x:c r="B6" s="6" t="str">
        <x:v>P001</x:v>
      </x:c>
      <x:c r="C6" s="6" t="str">
        <x:v>M01</x:v>
      </x:c>
      <x:c r="D6" s="6" t="str">
        <x:v>V1</x:v>
      </x:c>
      <x:c r="E6" s="6" t="str">
        <x:v>Approved</x:v>
      </x:c>
      <x:c r="F6" s="8" t="n">
        <x:v>46023</x:v>
      </x:c>
      <x:c r="G6" s="8" t="n">
        <x:v>46387</x:v>
      </x:c>
      <x:c r="H6" s="6" t="str">
        <x:v>E-A01</x:v>
      </x:c>
    </x:row>
    <x:row r="7" ht="32" customHeight="1">
      <x:c r="A7" s="6" t="str">
        <x:v>A02</x:v>
      </x:c>
      <x:c r="B7" s="6" t="str">
        <x:v>P002</x:v>
      </x:c>
      <x:c r="C7" s="6" t="str">
        <x:v>M01</x:v>
      </x:c>
      <x:c r="D7" s="6" t="str">
        <x:v>V1</x:v>
      </x:c>
      <x:c r="E7" s="6" t="str">
        <x:v>Approved</x:v>
      </x:c>
      <x:c r="F7" s="8" t="n">
        <x:v>46023</x:v>
      </x:c>
      <x:c r="G7" s="8" t="n">
        <x:v>46387</x:v>
      </x:c>
      <x:c r="H7" s="6" t="str">
        <x:v>E-A02</x:v>
      </x:c>
    </x:row>
    <x:row r="8" ht="32" customHeight="1">
      <x:c r="A8" s="6" t="str">
        <x:v>A03</x:v>
      </x:c>
      <x:c r="B8" s="6" t="str">
        <x:v>P003</x:v>
      </x:c>
      <x:c r="C8" s="6" t="str">
        <x:v>M01</x:v>
      </x:c>
      <x:c r="D8" s="6" t="str">
        <x:v>V1</x:v>
      </x:c>
      <x:c r="E8" s="6" t="str">
        <x:v>Approved</x:v>
      </x:c>
      <x:c r="F8" s="8" t="n">
        <x:v>46023</x:v>
      </x:c>
      <x:c r="G8" s="8" t="n">
        <x:v>46387</x:v>
      </x:c>
      <x:c r="H8" s="6" t="str">
        <x:v>E-A03</x:v>
      </x:c>
    </x:row>
    <x:row r="9" ht="32" customHeight="1">
      <x:c r="A9" s="6" t="str">
        <x:v>A04</x:v>
      </x:c>
      <x:c r="B9" s="6" t="str">
        <x:v>P004</x:v>
      </x:c>
      <x:c r="C9" s="6" t="str">
        <x:v>M01</x:v>
      </x:c>
      <x:c r="D9" s="6" t="str">
        <x:v>V1</x:v>
      </x:c>
      <x:c r="E9" s="6" t="str">
        <x:v>Approved</x:v>
      </x:c>
      <x:c r="F9" s="8" t="n">
        <x:v>46023</x:v>
      </x:c>
      <x:c r="G9" s="8" t="n">
        <x:v>46387</x:v>
      </x:c>
      <x:c r="H9" s="6" t="str">
        <x:v>E-A04</x:v>
      </x:c>
    </x:row>
    <x:row r="10" ht="32" customHeight="1">
      <x:c r="A10" s="6" t="str">
        <x:v>A05</x:v>
      </x:c>
      <x:c r="B10" s="6" t="str">
        <x:v>P005</x:v>
      </x:c>
      <x:c r="C10" s="6" t="str">
        <x:v>M02</x:v>
      </x:c>
      <x:c r="D10" s="6" t="str">
        <x:v>V1</x:v>
      </x:c>
      <x:c r="E10" s="6" t="str">
        <x:v>Approved</x:v>
      </x:c>
      <x:c r="F10" s="8" t="n">
        <x:v>46023</x:v>
      </x:c>
      <x:c r="G10" s="8" t="n">
        <x:v>46387</x:v>
      </x:c>
      <x:c r="H10" s="6" t="str">
        <x:v>E-A05</x:v>
      </x:c>
    </x:row>
    <x:row r="11" ht="32" customHeight="1">
      <x:c r="A11" s="6" t="str">
        <x:v>A06</x:v>
      </x:c>
      <x:c r="B11" s="6" t="str">
        <x:v>P006</x:v>
      </x:c>
      <x:c r="C11" s="6" t="str">
        <x:v>M01</x:v>
      </x:c>
      <x:c r="D11" s="6" t="str">
        <x:v>V1</x:v>
      </x:c>
      <x:c r="E11" s="6" t="str">
        <x:v>Approved</x:v>
      </x:c>
      <x:c r="F11" s="8" t="n">
        <x:v>46023</x:v>
      </x:c>
      <x:c r="G11" s="8" t="n">
        <x:v>46387</x:v>
      </x:c>
      <x:c r="H11" s="6" t="str">
        <x:v>E-A06</x:v>
      </x:c>
    </x:row>
    <x:row r="12" ht="32" customHeight="1">
      <x:c r="A12" s="6"/>
      <x:c r="B12" s="6"/>
      <x:c r="C12" s="6"/>
      <x:c r="D12" s="6"/>
      <x:c r="E12" s="6"/>
      <x:c r="F12" s="8"/>
      <x:c r="G12" s="8"/>
      <x:c r="H12" s="6"/>
    </x:row>
    <x:row r="13" ht="32" customHeight="1">
      <x:c r="A13" s="6"/>
      <x:c r="B13" s="6"/>
      <x:c r="C13" s="6"/>
      <x:c r="D13" s="6"/>
      <x:c r="E13" s="6"/>
      <x:c r="F13" s="8"/>
      <x:c r="G13" s="8"/>
      <x:c r="H13" s="6"/>
    </x:row>
    <x:row r="14" ht="32" customHeight="1">
      <x:c r="A14" s="6"/>
      <x:c r="B14" s="6"/>
      <x:c r="C14" s="6"/>
      <x:c r="D14" s="6"/>
      <x:c r="E14" s="6"/>
      <x:c r="F14" s="8"/>
      <x:c r="G14" s="8"/>
      <x:c r="H14" s="6"/>
    </x:row>
    <x:row r="15" ht="32" customHeight="1">
      <x:c r="A15" s="6"/>
      <x:c r="B15" s="6"/>
      <x:c r="C15" s="6"/>
      <x:c r="D15" s="6"/>
      <x:c r="E15" s="6"/>
      <x:c r="F15" s="8"/>
      <x:c r="G15" s="8"/>
      <x:c r="H15" s="6"/>
    </x:row>
    <x:row r="16" ht="32" customHeight="1">
      <x:c r="A16" s="2"/>
      <x:c r="B16" s="2"/>
      <x:c r="C16" s="2"/>
      <x:c r="D16" s="2"/>
      <x:c r="E16" s="2"/>
      <x:c r="F16" s="2"/>
      <x:c r="G16" s="2"/>
      <x:c r="H16" s="2"/>
    </x:row>
    <x:row r="17" ht="32" customHeight="1">
      <x:c r="A17" s="2"/>
      <x:c r="B17" s="2"/>
      <x:c r="C17" s="2"/>
      <x:c r="D17" s="2"/>
      <x:c r="E17" s="2"/>
      <x:c r="F17" s="2"/>
      <x:c r="G17" s="2"/>
      <x:c r="H17" s="2"/>
    </x:row>
    <x:row r="18" ht="32" customHeight="1">
      <x:c r="A18" s="2"/>
      <x:c r="B18" s="2"/>
      <x:c r="C18" s="2"/>
      <x:c r="D18" s="2"/>
      <x:c r="E18" s="2"/>
      <x:c r="F18" s="2"/>
      <x:c r="G18" s="2"/>
      <x:c r="H18" s="2"/>
    </x:row>
    <x:row r="19" ht="32" customHeight="1">
      <x:c r="A19" s="2"/>
      <x:c r="B19" s="2"/>
      <x:c r="C19" s="2"/>
      <x:c r="D19" s="2"/>
      <x:c r="E19" s="2"/>
      <x:c r="F19" s="2"/>
      <x:c r="G19" s="2"/>
      <x:c r="H19" s="2"/>
    </x:row>
    <x:row r="20" ht="32" customHeight="1">
      <x:c r="A20" s="2"/>
      <x:c r="B20" s="2"/>
      <x:c r="C20" s="2"/>
      <x:c r="D20" s="2"/>
      <x:c r="E20" s="2"/>
      <x:c r="F20" s="2"/>
      <x:c r="G20" s="2"/>
      <x:c r="H20" s="2"/>
    </x:row>
    <x:row r="21" ht="32" customHeight="1">
      <x:c r="A21" s="2"/>
      <x:c r="B21" s="2"/>
      <x:c r="C21" s="2"/>
      <x:c r="D21" s="2"/>
      <x:c r="E21" s="2"/>
      <x:c r="F21" s="2"/>
      <x:c r="G21" s="2"/>
      <x:c r="H21" s="2"/>
    </x:row>
    <x:row r="22" ht="32" customHeight="1">
      <x:c r="A22" s="2"/>
      <x:c r="B22" s="2"/>
      <x:c r="C22" s="2"/>
      <x:c r="D22" s="2"/>
      <x:c r="E22" s="2"/>
      <x:c r="F22" s="2"/>
      <x:c r="G22" s="2"/>
      <x:c r="H22" s="2"/>
    </x:row>
    <x:row r="23" ht="32" customHeight="1">
      <x:c r="A23" s="2"/>
      <x:c r="B23" s="2"/>
      <x:c r="C23" s="2"/>
      <x:c r="D23" s="2"/>
      <x:c r="E23" s="2"/>
      <x:c r="F23" s="2"/>
      <x:c r="G23" s="2"/>
      <x:c r="H23" s="2"/>
    </x:row>
    <x:row r="24" ht="32" customHeight="1">
      <x:c r="A24" s="2"/>
      <x:c r="B24" s="2"/>
      <x:c r="C24" s="2"/>
      <x:c r="D24" s="2"/>
      <x:c r="E24" s="2"/>
      <x:c r="F24" s="2"/>
      <x:c r="G24" s="2"/>
      <x:c r="H24" s="2"/>
    </x:row>
    <x:row r="25" ht="32" customHeight="1">
      <x:c r="A25" s="2"/>
      <x:c r="B25" s="2"/>
      <x:c r="C25" s="2"/>
      <x:c r="D25" s="2"/>
      <x:c r="E25" s="2"/>
      <x:c r="F25" s="2"/>
      <x:c r="G25" s="2"/>
      <x:c r="H25" s="2"/>
    </x:row>
  </x:sheetData>
  <x:mergeCells>
    <x:mergeCell ref="A2:H2"/>
    <x:mergeCell ref="A3:H3"/>
  </x:mergeCells>
  <x:dataValidations count="1">
    <x:dataValidation type="list" sqref="E6:E15">
      <x:formula1>"Approved,HOLD"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8cdebb63fc64a06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3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2" customHeight="1">
      <x:c r="A2" s="3" t="str">
        <x:v>Channel-Territory Scope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40" customHeight="1">
      <x:c r="A3" s="2" t="str">
        <x:v>Amber cells are inputs; dark text is calculated. Filter on HOLD before requesting an owner decision.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32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42" customHeight="1">
      <x:c r="A5" s="5" t="str">
        <x:v>Scope ID</x:v>
      </x:c>
      <x:c r="B5" s="5" t="str">
        <x:v>License ID</x:v>
      </x:c>
      <x:c r="C5" s="5" t="str">
        <x:v>Mark ID</x:v>
      </x:c>
      <x:c r="D5" s="5" t="str">
        <x:v>SKU / request</x:v>
      </x:c>
      <x:c r="E5" s="5" t="str">
        <x:v>Channel</x:v>
      </x:c>
      <x:c r="F5" s="5" t="str">
        <x:v>Territory</x:v>
      </x:c>
      <x:c r="G5" s="5" t="str">
        <x:v>Valid from</x:v>
      </x:c>
      <x:c r="H5" s="5" t="str">
        <x:v>Valid through</x:v>
      </x:c>
      <x:c r="I5" s="5" t="str">
        <x:v>Status</x:v>
      </x:c>
      <x:c r="J5" s="5" t="str">
        <x:v>Evidence reference</x:v>
      </x:c>
    </x:row>
    <x:row r="6" ht="32" customHeight="1">
      <x:c r="A6" s="6" t="str">
        <x:v>S01</x:v>
      </x:c>
      <x:c r="B6" s="6" t="str">
        <x:v>L01</x:v>
      </x:c>
      <x:c r="C6" s="6" t="str">
        <x:v>M01</x:v>
      </x:c>
      <x:c r="D6" s="6" t="str">
        <x:v>P001</x:v>
      </x:c>
      <x:c r="E6" s="6" t="str">
        <x:v>Internal</x:v>
      </x:c>
      <x:c r="F6" s="6" t="str">
        <x:v>US</x:v>
      </x:c>
      <x:c r="G6" s="8" t="n">
        <x:v>46023</x:v>
      </x:c>
      <x:c r="H6" s="8" t="n">
        <x:v>46387</x:v>
      </x:c>
      <x:c r="I6" s="6" t="str">
        <x:v>Approved</x:v>
      </x:c>
      <x:c r="J6" s="6" t="str">
        <x:v>E-S01</x:v>
      </x:c>
    </x:row>
    <x:row r="7" ht="32" customHeight="1">
      <x:c r="A7" s="6" t="str">
        <x:v>S02</x:v>
      </x:c>
      <x:c r="B7" s="6" t="str">
        <x:v>L01</x:v>
      </x:c>
      <x:c r="C7" s="6" t="str">
        <x:v>M01</x:v>
      </x:c>
      <x:c r="D7" s="6" t="str">
        <x:v>P002</x:v>
      </x:c>
      <x:c r="E7" s="6" t="str">
        <x:v>Internal</x:v>
      </x:c>
      <x:c r="F7" s="6" t="str">
        <x:v>US</x:v>
      </x:c>
      <x:c r="G7" s="8" t="n">
        <x:v>46023</x:v>
      </x:c>
      <x:c r="H7" s="8" t="n">
        <x:v>46387</x:v>
      </x:c>
      <x:c r="I7" s="6" t="str">
        <x:v>Approved</x:v>
      </x:c>
      <x:c r="J7" s="6" t="str">
        <x:v>E-S02</x:v>
      </x:c>
    </x:row>
    <x:row r="8" ht="32" customHeight="1">
      <x:c r="A8" s="6" t="str">
        <x:v>S03</x:v>
      </x:c>
      <x:c r="B8" s="6" t="str">
        <x:v>L02</x:v>
      </x:c>
      <x:c r="C8" s="6" t="str">
        <x:v>M01</x:v>
      </x:c>
      <x:c r="D8" s="6" t="str">
        <x:v>P003</x:v>
      </x:c>
      <x:c r="E8" s="6" t="str">
        <x:v>Retail</x:v>
      </x:c>
      <x:c r="F8" s="6" t="str">
        <x:v>CA</x:v>
      </x:c>
      <x:c r="G8" s="8" t="n">
        <x:v>46023</x:v>
      </x:c>
      <x:c r="H8" s="8" t="n">
        <x:v>46387</x:v>
      </x:c>
      <x:c r="I8" s="6" t="str">
        <x:v>Approved</x:v>
      </x:c>
      <x:c r="J8" s="6" t="str">
        <x:v>E-S03</x:v>
      </x:c>
    </x:row>
    <x:row r="9" ht="32" customHeight="1">
      <x:c r="A9" s="6" t="str">
        <x:v>S04</x:v>
      </x:c>
      <x:c r="B9" s="6" t="str">
        <x:v>L02</x:v>
      </x:c>
      <x:c r="C9" s="6" t="str">
        <x:v>M01</x:v>
      </x:c>
      <x:c r="D9" s="6" t="str">
        <x:v>P004</x:v>
      </x:c>
      <x:c r="E9" s="6" t="str">
        <x:v>Retail</x:v>
      </x:c>
      <x:c r="F9" s="6" t="str">
        <x:v>US</x:v>
      </x:c>
      <x:c r="G9" s="8" t="n">
        <x:v>46023</x:v>
      </x:c>
      <x:c r="H9" s="8" t="n">
        <x:v>46387</x:v>
      </x:c>
      <x:c r="I9" s="6" t="str">
        <x:v>Approved</x:v>
      </x:c>
      <x:c r="J9" s="6" t="str">
        <x:v>E-S04</x:v>
      </x:c>
    </x:row>
    <x:row r="10" ht="32" customHeight="1">
      <x:c r="A10" s="6" t="str">
        <x:v>S05</x:v>
      </x:c>
      <x:c r="B10" s="6" t="str">
        <x:v>L03</x:v>
      </x:c>
      <x:c r="C10" s="6" t="str">
        <x:v>M02</x:v>
      </x:c>
      <x:c r="D10" s="6" t="str">
        <x:v>P005</x:v>
      </x:c>
      <x:c r="E10" s="6" t="str">
        <x:v>Internal</x:v>
      </x:c>
      <x:c r="F10" s="6" t="str">
        <x:v>US</x:v>
      </x:c>
      <x:c r="G10" s="8" t="n">
        <x:v>46023</x:v>
      </x:c>
      <x:c r="H10" s="8" t="n">
        <x:v>46387</x:v>
      </x:c>
      <x:c r="I10" s="6" t="str">
        <x:v>Approved</x:v>
      </x:c>
      <x:c r="J10" s="6" t="str">
        <x:v>E-S05</x:v>
      </x:c>
    </x:row>
    <x:row r="11" ht="32" customHeight="1">
      <x:c r="A11" s="6" t="str">
        <x:v>S06</x:v>
      </x:c>
      <x:c r="B11" s="6" t="str"/>
      <x:c r="C11" s="6" t="str">
        <x:v>M01</x:v>
      </x:c>
      <x:c r="D11" s="6" t="str">
        <x:v>P006</x:v>
      </x:c>
      <x:c r="E11" s="6" t="str">
        <x:v>Internal</x:v>
      </x:c>
      <x:c r="F11" s="6" t="str">
        <x:v>US</x:v>
      </x:c>
      <x:c r="G11" s="8" t="n">
        <x:v>46023</x:v>
      </x:c>
      <x:c r="H11" s="8" t="n">
        <x:v>46387</x:v>
      </x:c>
      <x:c r="I11" s="6" t="str">
        <x:v>Approved</x:v>
      </x:c>
      <x:c r="J11" s="6" t="str">
        <x:v>E-S06</x:v>
      </x:c>
    </x:row>
    <x:row r="12" ht="32" customHeight="1">
      <x:c r="A12" s="6" t="str">
        <x:v>S07</x:v>
      </x:c>
      <x:c r="B12" s="6" t="str">
        <x:v>L02</x:v>
      </x:c>
      <x:c r="C12" s="6" t="str">
        <x:v>T01</x:v>
      </x:c>
      <x:c r="D12" s="6" t="str">
        <x:v>P003</x:v>
      </x:c>
      <x:c r="E12" s="6" t="str">
        <x:v>Retail</x:v>
      </x:c>
      <x:c r="F12" s="6" t="str">
        <x:v>CA</x:v>
      </x:c>
      <x:c r="G12" s="8" t="n">
        <x:v>46023</x:v>
      </x:c>
      <x:c r="H12" s="8" t="n">
        <x:v>46387</x:v>
      </x:c>
      <x:c r="I12" s="6" t="str">
        <x:v>Approved</x:v>
      </x:c>
      <x:c r="J12" s="6" t="str">
        <x:v>E-S07</x:v>
      </x:c>
    </x:row>
    <x:row r="13" ht="32" customHeight="1">
      <x:c r="A13" s="6"/>
      <x:c r="B13" s="6"/>
      <x:c r="C13" s="6"/>
      <x:c r="D13" s="6"/>
      <x:c r="E13" s="6"/>
      <x:c r="F13" s="6"/>
      <x:c r="G13" s="8"/>
      <x:c r="H13" s="8"/>
      <x:c r="I13" s="6"/>
      <x:c r="J13" s="6"/>
    </x:row>
    <x:row r="14" ht="32" customHeight="1">
      <x:c r="A14" s="6"/>
      <x:c r="B14" s="6"/>
      <x:c r="C14" s="6"/>
      <x:c r="D14" s="6"/>
      <x:c r="E14" s="6"/>
      <x:c r="F14" s="6"/>
      <x:c r="G14" s="8"/>
      <x:c r="H14" s="8"/>
      <x:c r="I14" s="6"/>
      <x:c r="J14" s="6"/>
    </x:row>
    <x:row r="15" ht="32" customHeight="1">
      <x:c r="A15" s="6"/>
      <x:c r="B15" s="6"/>
      <x:c r="C15" s="6"/>
      <x:c r="D15" s="6"/>
      <x:c r="E15" s="6"/>
      <x:c r="F15" s="6"/>
      <x:c r="G15" s="8"/>
      <x:c r="H15" s="8"/>
      <x:c r="I15" s="6"/>
      <x:c r="J15" s="6"/>
    </x:row>
    <x:row r="16" ht="3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3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3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3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3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3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3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3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3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32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</x:sheetData>
  <x:mergeCells>
    <x:mergeCell ref="A2:J2"/>
    <x:mergeCell ref="A3:J3"/>
  </x:mergeCells>
  <x:dataValidations count="1">
    <x:dataValidation type="list" sqref="I6:I15">
      <x:formula1>"Approved,HOLD"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b25bc6ecf22407a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34" hidden="0" customWidth="1"/>
    <x:col min="2" max="2" width="24" hidden="0" customWidth="1"/>
    <x:col min="3" max="3" width="24" hidden="0" customWidth="1"/>
    <x:col min="4" max="4" width="24" hidden="0" customWidth="1"/>
  </x:cols>
  <x:sheetData>
    <x:row r="1" ht="32" customHeight="1">
      <x:c r="A1" s="2"/>
      <x:c r="B1" s="2"/>
      <x:c r="C1" s="2"/>
      <x:c r="D1" s="2"/>
    </x:row>
    <x:row r="2" ht="32" customHeight="1">
      <x:c r="A2" s="3" t="str">
        <x:v>QA</x:v>
      </x:c>
      <x:c r="B2" s="2"/>
      <x:c r="C2" s="2"/>
      <x:c r="D2" s="2"/>
    </x:row>
    <x:row r="3" ht="40" customHeight="1">
      <x:c r="A3" s="2" t="str">
        <x:v>Amber cells are inputs; dark text is calculated. Filter on HOLD before requesting an owner decision.</x:v>
      </x:c>
      <x:c r="B3" s="2"/>
      <x:c r="C3" s="2"/>
      <x:c r="D3" s="2"/>
    </x:row>
    <x:row r="4" ht="32" customHeight="1">
      <x:c r="A4" s="2"/>
      <x:c r="B4" s="2"/>
      <x:c r="C4" s="2"/>
      <x:c r="D4" s="2"/>
    </x:row>
    <x:row r="5" ht="42" customHeight="1">
      <x:c r="A5" s="5" t="str">
        <x:v>Example</x:v>
      </x:c>
      <x:c r="B5" s="5" t="str">
        <x:v>Expected</x:v>
      </x:c>
      <x:c r="C5" s="5" t="str">
        <x:v>Calculated</x:v>
      </x:c>
      <x:c r="D5" s="5" t="str">
        <x:v>Check</x:v>
      </x:c>
    </x:row>
    <x:row r="6" ht="32" customHeight="1">
      <x:c r="A6" s="2" t="str">
        <x:v>Internal-use example</x:v>
      </x:c>
      <x:c r="B6" s="2" t="str">
        <x:v>OWNER REVIEW</x:v>
      </x:c>
      <x:c r="C6" s="2" t="str">
        <x:f>'Expiry &amp; Holds'!H6</x:f>
        <x:v>OWNER REVIEW</x:v>
      </x:c>
      <x:c r="D6" s="2" t="b">
        <x:f>B6=C6</x:f>
        <x:v>1</x:v>
      </x:c>
    </x:row>
    <x:row r="7" ht="32" customHeight="1">
      <x:c r="A7" s="2" t="str">
        <x:v>Retail outside internal scope</x:v>
      </x:c>
      <x:c r="B7" s="2" t="str">
        <x:v>HOLD</x:v>
      </x:c>
      <x:c r="C7" s="2" t="str">
        <x:f>'Expiry &amp; Holds'!H7</x:f>
        <x:v>HOLD</x:v>
      </x:c>
      <x:c r="D7" s="2" t="b">
        <x:f>B7=C7</x:f>
        <x:v>1</x:v>
      </x:c>
    </x:row>
    <x:row r="8" ht="32" customHeight="1">
      <x:c r="A8" s="2" t="str">
        <x:v>Expired co-brand right</x:v>
      </x:c>
      <x:c r="B8" s="2" t="str">
        <x:v>HOLD</x:v>
      </x:c>
      <x:c r="C8" s="2" t="str">
        <x:f>'Expiry &amp; Holds'!H8</x:f>
        <x:v>HOLD</x:v>
      </x:c>
      <x:c r="D8" s="2" t="b">
        <x:f>B8=C8</x:f>
        <x:v>1</x:v>
      </x:c>
    </x:row>
    <x:row r="9" ht="32" customHeight="1">
      <x:c r="A9" s="2" t="str">
        <x:v>Artwork version mismatch</x:v>
      </x:c>
      <x:c r="B9" s="2" t="str">
        <x:v>HOLD</x:v>
      </x:c>
      <x:c r="C9" s="2" t="str">
        <x:f>'Expiry &amp; Holds'!H9</x:f>
        <x:v>HOLD</x:v>
      </x:c>
      <x:c r="D9" s="2" t="b">
        <x:f>B9=C9</x:f>
        <x:v>1</x:v>
      </x:c>
    </x:row>
    <x:row r="10" ht="32" customHeight="1">
      <x:c r="A10" s="2" t="str">
        <x:v>Inclusive boundary example</x:v>
      </x:c>
      <x:c r="B10" s="2" t="str">
        <x:v>OWNER REVIEW</x:v>
      </x:c>
      <x:c r="C10" s="2" t="str">
        <x:f>'Expiry &amp; Holds'!H10</x:f>
        <x:v>OWNER REVIEW</x:v>
      </x:c>
      <x:c r="D10" s="2" t="b">
        <x:f>B10=C10</x:f>
        <x:v>1</x:v>
      </x:c>
    </x:row>
    <x:row r="11" ht="32" customHeight="1">
      <x:c r="A11" s="2" t="str">
        <x:v>Unknown / missing evidence</x:v>
      </x:c>
      <x:c r="B11" s="2" t="str">
        <x:v>HOLD</x:v>
      </x:c>
      <x:c r="C11" s="2" t="str">
        <x:f>'Expiry &amp; Holds'!H11</x:f>
        <x:v>HOLD</x:v>
      </x:c>
      <x:c r="D11" s="2" t="b">
        <x:f>B11=C11</x:f>
        <x:v>1</x:v>
      </x:c>
    </x:row>
    <x:row r="12" ht="32" customHeight="1">
      <x:c r="A12" s="2"/>
      <x:c r="B12" s="2"/>
      <x:c r="C12" s="2"/>
      <x:c r="D12" s="2"/>
    </x:row>
    <x:row r="13" ht="32" customHeight="1">
      <x:c r="A13" s="2"/>
      <x:c r="B13" s="2"/>
      <x:c r="C13" s="2"/>
      <x:c r="D13" s="2"/>
    </x:row>
    <x:row r="14" ht="32" customHeight="1">
      <x:c r="A14" s="2"/>
      <x:c r="B14" s="2"/>
      <x:c r="C14" s="2"/>
      <x:c r="D14" s="2"/>
    </x:row>
    <x:row r="15" ht="32" customHeight="1">
      <x:c r="A15" s="2"/>
      <x:c r="B15" s="2"/>
      <x:c r="C15" s="2"/>
      <x:c r="D15" s="2"/>
    </x:row>
    <x:row r="16" ht="32" customHeight="1">
      <x:c r="A16" s="2"/>
      <x:c r="B16" s="2"/>
      <x:c r="C16" s="2"/>
      <x:c r="D16" s="2"/>
    </x:row>
    <x:row r="17" ht="32" customHeight="1">
      <x:c r="A17" s="2"/>
      <x:c r="B17" s="2"/>
      <x:c r="C17" s="2"/>
      <x:c r="D17" s="2"/>
    </x:row>
    <x:row r="18" ht="32" customHeight="1">
      <x:c r="A18" s="2"/>
      <x:c r="B18" s="2"/>
      <x:c r="C18" s="2"/>
      <x:c r="D18" s="2"/>
    </x:row>
    <x:row r="19" ht="32" customHeight="1">
      <x:c r="A19" s="2"/>
      <x:c r="B19" s="2"/>
      <x:c r="C19" s="2"/>
      <x:c r="D19" s="2"/>
    </x:row>
    <x:row r="20" ht="32" customHeight="1">
      <x:c r="A20" s="2"/>
      <x:c r="B20" s="2"/>
      <x:c r="C20" s="2"/>
      <x:c r="D20" s="2"/>
    </x:row>
    <x:row r="21" ht="32" customHeight="1">
      <x:c r="A21" s="2"/>
      <x:c r="B21" s="2"/>
      <x:c r="C21" s="2"/>
      <x:c r="D21" s="2"/>
    </x:row>
    <x:row r="22" ht="32" customHeight="1">
      <x:c r="A22" s="2"/>
      <x:c r="B22" s="2"/>
      <x:c r="C22" s="2"/>
      <x:c r="D22" s="2"/>
    </x:row>
    <x:row r="23" ht="32" customHeight="1">
      <x:c r="A23" s="2"/>
      <x:c r="B23" s="2"/>
      <x:c r="C23" s="2"/>
      <x:c r="D23" s="2"/>
    </x:row>
    <x:row r="24" ht="32" customHeight="1">
      <x:c r="A24" s="2"/>
      <x:c r="B24" s="2"/>
      <x:c r="C24" s="2"/>
      <x:c r="D24" s="2"/>
    </x:row>
    <x:row r="25" ht="32" customHeight="1">
      <x:c r="A25" s="2"/>
      <x:c r="B25" s="2"/>
      <x:c r="C25" s="2"/>
      <x:c r="D25" s="2"/>
    </x:row>
  </x:sheetData>
  <x:mergeCells>
    <x:mergeCell ref="A2:D2"/>
    <x:mergeCell ref="A3:D3"/>
  </x:mergeCells>
  <x:pageMargins left="0.7" right="0.7" top="0.75" bottom="0.75" header="0.3" footer="0.3"/>
  <x:tableParts count="1">
    <x:tablePart xmlns:r="http://schemas.openxmlformats.org/officeDocument/2006/relationships" r:id="R15ea2c3c3e354666"/>
  </x:tableParts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10" hidden="0" customWidth="1"/>
  </x:cols>
  <x:sheetData>
    <x:row r="1" ht="32" customHeight="1">
      <x:c r="A1" s="2"/>
      <x:c r="B1" s="2"/>
    </x:row>
    <x:row r="2" ht="32" customHeight="1">
      <x:c r="A2" s="3" t="str">
        <x:v>University licensing | evidence tracker</x:v>
      </x:c>
      <x:c r="B2" s="2"/>
    </x:row>
    <x:row r="3" ht="32" customHeight="1">
      <x:c r="A3" s="2"/>
      <x:c r="B3" s="2"/>
    </x:row>
    <x:row r="4" ht="32" customHeight="1">
      <x:c r="A4" s="5" t="str">
        <x:v>Control / guidance</x:v>
      </x:c>
      <x:c r="B4" s="5" t="str">
        <x:v>Value / instruction</x:v>
      </x:c>
    </x:row>
    <x:row r="5" ht="32" customHeight="1">
      <x:c r="A5" s="2" t="str">
        <x:v>As-of date</x:v>
      </x:c>
      <x:c r="B5" s="7" t="n">
        <x:v>46313</x:v>
      </x:c>
    </x:row>
    <x:row r="6" ht="40" customHeight="1">
      <x:c r="A6" s="2" t="str">
        <x:v>01</x:v>
      </x:c>
      <x:c r="B6" s="2" t="str">
        <x:v>Illustrative records only. CURRENT means evidence checks passed, never permission to manufacture or sell.</x:v>
      </x:c>
    </x:row>
    <x:row r="7" ht="40" customHeight="1">
      <x:c r="A7" s="2" t="str">
        <x:v>02</x:v>
      </x:c>
      <x:c r="B7" s="2" t="str">
        <x:v>Amber cells are inputs; dark text is calculated. Filter on HOLD before requesting an owner decision.</x:v>
      </x:c>
    </x:row>
    <x:row r="8" ht="40" customHeight="1">
      <x:c r="A8" s="2" t="str">
        <x:v>03</x:v>
      </x:c>
      <x:c r="B8" s="2" t="str">
        <x:v>Populate rows 6–15; extend every formula, validation and bounded lookup together before adding more records.</x:v>
      </x:c>
    </x:row>
    <x:row r="9" ht="40" customHeight="1">
      <x:c r="A9" s="2" t="str">
        <x:v>04</x:v>
      </x:c>
      <x:c r="B9" s="2" t="str">
        <x:v>Example policy: both date boundaries inclusive; no times. Confirm actual terms and local time zone with the rights owner.</x:v>
      </x:c>
    </x:row>
    <x:row r="10" ht="40" customHeight="1">
      <x:c r="A10" s="2" t="str">
        <x:v>05</x:v>
      </x:c>
      <x:c r="B10" s="2" t="str">
        <x:v>Not applicable is an explicit owner-confirmed third-party exclusion; blank is a hold.</x:v>
      </x:c>
    </x:row>
    <x:row r="11" ht="40" customHeight="1">
      <x:c r="A11" s="2" t="str">
        <x:v>06</x:v>
      </x:c>
      <x:c r="B11" s="2" t="str">
        <x:v>Separate supplier license, institutional permission, product/artwork approval, third-party rights and channel/territory evidence.</x:v>
      </x:c>
    </x:row>
    <x:row r="12" ht="40" customHeight="1">
      <x:c r="A12" s="2" t="str">
        <x:v>07</x:v>
      </x:c>
      <x:c r="B12" s="2" t="str">
        <x:v>Source documents and human release record stay in the controlled repository. Sample evidence names are not real approvals.</x:v>
      </x:c>
    </x:row>
    <x:row r="13" ht="40" customHeight="1">
      <x:c r="A13" s="2" t="str">
        <x:v>08</x:v>
      </x:c>
      <x:c r="B13" s="2" t="str">
        <x:v>Do not overwrite old approvals. Assign a new approval ID/version, retain the withdrawn record and inventory disposition.</x:v>
      </x:c>
    </x:row>
    <x:row r="14" ht="40" customHeight="1">
      <x:c r="A14" s="2" t="str">
        <x:v>09</x:v>
      </x:c>
      <x:c r="B14" s="2" t="str">
        <x:v>Check before manufacture, replenishment, channel change and sale; quarterly schema review.</x:v>
      </x:c>
    </x:row>
    <x:row r="15" ht="40" customHeight="1">
      <x:c r="A15" s="2" t="str">
        <x:v>10</x:v>
      </x:c>
      <x:c r="B15" s="2" t="str">
        <x:v>No universal royalty, fee, sell-off right, automatic renewal or institution endorsement is assumed.</x:v>
      </x:c>
    </x:row>
    <x:row r="16" ht="40" customHeight="1">
      <x:c r="A16" s="2" t="str">
        <x:v>11</x:v>
      </x:c>
      <x:c r="B16" s="2" t="str">
        <x:v>Local rules differ. US internal vs retail categories must not be transplanted to other markets.</x:v>
      </x:c>
    </x:row>
    <x:row r="17" ht="40" customHeight="1">
      <x:c r="A17" s="2" t="str">
        <x:v>12</x:v>
      </x:c>
      <x:c r="B17" s="2" t="str">
        <x:v>US example: CLC licensing guidance</x:v>
      </x:c>
    </x:row>
    <x:row r="18" ht="40" customHeight="1">
      <x:c r="A18" s="2" t="str">
        <x:v>13</x:v>
      </x:c>
      <x:c r="B18" s="2" t="str">
        <x:v>Taiwan example: NTU merchandise process</x:v>
      </x:c>
    </x:row>
    <x:row r="19" ht="40" customHeight="1">
      <x:c r="A19" s="2" t="str">
        <x:v>14</x:v>
      </x:c>
      <x:c r="B19" s="2" t="str">
        <x:v>Japan example: Osaka Kyoiku University rules</x:v>
      </x:c>
    </x:row>
    <x:row r="20" ht="40" customHeight="1">
      <x:c r="A20" s="2" t="str">
        <x:v>15</x:v>
      </x:c>
      <x:c r="B20" s="2" t="str">
        <x:v>Korea example: SNU trademark FAQ</x:v>
      </x:c>
    </x:row>
    <x:row r="21" ht="40" customHeight="1">
      <x:c r="A21" s="2" t="str">
        <x:v>16</x:v>
      </x:c>
      <x:c r="B21" s="2" t="str">
        <x:v>Stop shipment/listing, isolate stock, record quantities and ask the rights owner for written disposition after expiry.</x:v>
      </x:c>
    </x:row>
    <x:row r="22" ht="40" customHeight="1">
      <x:c r="A22" s="2"/>
      <x:c r="B22" s="2"/>
    </x:row>
    <x:row r="23" ht="32" customHeight="1">
      <x:c r="A23" s="2" t="str">
        <x:v>v1.1</x:v>
      </x:c>
      <x:c r="B23" s="2" t="str">
        <x:v>2026-10-18 | en</x:v>
      </x:c>
    </x:row>
    <x:row r="24" ht="64" customHeight="1">
      <x:c r="A24" s="2" t="str">
        <x:v>US example: CLC licensing guidance</x:v>
      </x:c>
      <x:c r="B24" s="2" t="str">
        <x:v>https://clc.com/home/get-licensed/</x:v>
      </x:c>
    </x:row>
    <x:row r="25" ht="64" customHeight="1">
      <x:c r="A25" s="2" t="str">
        <x:v>Taiwan example: NTU merchandise process</x:v>
      </x:c>
      <x:c r="B25" s="2" t="str">
        <x:v>https://ga.ntu.edu.tw/fss/main_ch/docDetail/1287/131/513/Licensing</x:v>
      </x:c>
    </x:row>
    <x:row r="26" ht="64" customHeight="1">
      <x:c r="A26" s="2" t="str">
        <x:v>Japan example: Osaka Kyoiku University rules</x:v>
      </x:c>
      <x:c r="B26" s="2" t="str">
        <x:v>https://goose.bur.osaka-kyoiku.ac.jp/doc/public/rule/1062.html</x:v>
      </x:c>
    </x:row>
    <x:row r="27" ht="64" customHeight="1">
      <x:c r="A27" s="2" t="str">
        <x:v>Korea example: SNU trademark FAQ</x:v>
      </x:c>
      <x:c r="B27" s="2" t="str">
        <x:v>https://snurnd.snu.ac.kr/?q=node/954</x:v>
      </x:c>
    </x:row>
  </x:sheetData>
  <x:mergeCells>
    <x:mergeCell ref="A2:B2"/>
  </x:mergeCells>
  <x:pageMargins left="0.7" right="0.7" top="0.75" bottom="0.75" header="0.3" footer="0.3"/>
</x:worksheet>
</file>