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d1853f3c740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到期與暫停" sheetId="1" r:id="Rd5482d61468d4ced"/>
    <x:sheet xmlns:r="http://schemas.openxmlformats.org/officeDocument/2006/relationships" name="商品" sheetId="2" r:id="R97c6db4faddf4ab1"/>
    <x:sheet xmlns:r="http://schemas.openxmlformats.org/officeDocument/2006/relationships" name="供應商授權" sheetId="3" r:id="Re07d652f45bc4357"/>
    <x:sheet xmlns:r="http://schemas.openxmlformats.org/officeDocument/2006/relationships" name="標章權利" sheetId="4" r:id="Ra88624c82a574718"/>
    <x:sheet xmlns:r="http://schemas.openxmlformats.org/officeDocument/2006/relationships" name="圖稿核准" sheetId="5" r:id="R33cb6985be1b4902"/>
    <x:sheet xmlns:r="http://schemas.openxmlformats.org/officeDocument/2006/relationships" name="通路地域範圍" sheetId="6" r:id="Re49b2a6a4de7437e"/>
    <x:sheet xmlns:r="http://schemas.openxmlformats.org/officeDocument/2006/relationships" name="測試" sheetId="7" r:id="Rbf8f98e157684922"/>
    <x:sheet xmlns:r="http://schemas.openxmlformats.org/officeDocument/2006/relationships" name="使用說明" sheetId="8" r:id="R850713f7db95466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0"/>
      <x:color rgb="FF243A40"/>
      <x:name val="Noto Sans CJK TC"/>
    </x:font>
    <x:font>
      <x:b/>
      <x:sz val="16"/>
      <x:color rgb="FF243A40"/>
      <x:name val="Noto Sans CJK TC"/>
    </x:font>
    <x:font>
      <x:b/>
      <x:sz val="10"/>
      <x:color rgb="FFFFFFFF"/>
      <x:name val="Noto Sans CJK TC"/>
    </x:font>
    <x:font>
      <x:sz val="10"/>
      <x:color rgb="FF9B5A11"/>
      <x:name val="Noto Sans CJK TC"/>
    </x:font>
  </x:fonts>
  <x:fills count="3">
    <x:fill>
      <x:patternFill patternType="none"/>
    </x:fill>
    <x:fill>
      <x:patternFill patternType="gray125"/>
    </x:fill>
    <x:fill>
      <x:patternFill patternType="solid">
        <x:fgColor rgb="FF29484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ill>
        <x:patternFill patternType="solid">
          <x:bgColor rgb="FFFBE9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808fce9844476e" /><Relationship Type="http://schemas.openxmlformats.org/officeDocument/2006/relationships/theme" Target="/xl/theme/theme1.xml" Id="R1e2fbf99ac444225" /><Relationship Type="http://schemas.openxmlformats.org/officeDocument/2006/relationships/sharedStrings" Target="/xl/sharedStrings.xml" Id="R819a1bb9b09b4998" /><Relationship Type="http://schemas.openxmlformats.org/officeDocument/2006/relationships/worksheet" Target="/xl/worksheets/sheet1.xml" Id="Rd5482d61468d4ced" /><Relationship Type="http://schemas.openxmlformats.org/officeDocument/2006/relationships/worksheet" Target="/xl/worksheets/sheet2.xml" Id="R97c6db4faddf4ab1" /><Relationship Type="http://schemas.openxmlformats.org/officeDocument/2006/relationships/worksheet" Target="/xl/worksheets/sheet3.xml" Id="Re07d652f45bc4357" /><Relationship Type="http://schemas.openxmlformats.org/officeDocument/2006/relationships/worksheet" Target="/xl/worksheets/sheet4.xml" Id="Ra88624c82a574718" /><Relationship Type="http://schemas.openxmlformats.org/officeDocument/2006/relationships/worksheet" Target="/xl/worksheets/sheet5.xml" Id="R33cb6985be1b4902" /><Relationship Type="http://schemas.openxmlformats.org/officeDocument/2006/relationships/worksheet" Target="/xl/worksheets/sheet6.xml" Id="Re49b2a6a4de7437e" /><Relationship Type="http://schemas.openxmlformats.org/officeDocument/2006/relationships/worksheet" Target="/xl/worksheets/sheet7.xml" Id="Rbf8f98e157684922" /><Relationship Type="http://schemas.openxmlformats.org/officeDocument/2006/relationships/worksheet" Target="/xl/worksheets/sheet8.xml" Id="R850713f7db954663" /></Relationships>
</file>

<file path=xl/tables/table1.xml><?xml version="1.0" encoding="utf-8"?>
<x:table xmlns:x="http://schemas.openxmlformats.org/spreadsheetml/2006/main" id="1" name="T_zhTW_0" displayName="T_zhTW_0" ref="A5:J15" headerRowCount="1" totalsRowCount="0" totalsRowShown="0">
  <x:autoFilter ref="A5:J15"/>
  <x:tableColumns count="10">
    <x:tableColumn id="1" name="商品申請編號"/>
    <x:tableColumn id="2" name="供應商授權"/>
    <x:tableColumn id="3" name="標章權利"/>
    <x:tableColumn id="4" name="圖稿版本"/>
    <x:tableColumn id="5" name="通路地域"/>
    <x:tableColumn id="6" name="第三方權利"/>
    <x:tableColumn id="7" name="編號唯一性"/>
    <x:tableColumn id="8" name="處理結果"/>
    <x:tableColumn id="9" name="負責人"/>
    <x:tableColumn id="10" name="下一步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_zhTW_1" displayName="T_zhTW_1" ref="A5:K15" headerRowCount="1" totalsRowCount="0" totalsRowShown="0">
  <x:autoFilter ref="A5:K15"/>
  <x:tableColumns count="11">
    <x:tableColumn id="1" name="商品申請編號"/>
    <x:tableColumn id="2" name="授權編號"/>
    <x:tableColumn id="3" name="標章編號"/>
    <x:tableColumn id="4" name="圖稿版本"/>
    <x:tableColumn id="5" name="核准編號"/>
    <x:tableColumn id="6" name="範圍編號"/>
    <x:tableColumn id="7" name="通路"/>
    <x:tableColumn id="8" name="地域"/>
    <x:tableColumn id="9" name="第三方標章編號"/>
    <x:tableColumn id="10" name="第三方範圍編號"/>
    <x:tableColumn id="11" name="負責人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_zhTW_2" displayName="T_zhTW_2" ref="A5:H15" headerRowCount="1" totalsRowCount="0" totalsRowShown="0">
  <x:autoFilter ref="A5:H15"/>
  <x:tableColumns count="8">
    <x:tableColumn id="1" name="授權編號"/>
    <x:tableColumn id="2" name="授權類型"/>
    <x:tableColumn id="3" name="狀態"/>
    <x:tableColumn id="4" name="生效日"/>
    <x:tableColumn id="5" name="有效末日"/>
    <x:tableColumn id="6" name="證據索引"/>
    <x:tableColumn id="7" name="被授權供應商"/>
    <x:tableColumn id="8" name="續約負責人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_zhTW_3" displayName="T_zhTW_3" ref="A5:F15" headerRowCount="1" totalsRowCount="0" totalsRowShown="0">
  <x:autoFilter ref="A5:F15"/>
  <x:tableColumns count="6">
    <x:tableColumn id="1" name="標章編號"/>
    <x:tableColumn id="2" name="權利人"/>
    <x:tableColumn id="3" name="狀態"/>
    <x:tableColumn id="4" name="生效日"/>
    <x:tableColumn id="5" name="有效末日"/>
    <x:tableColumn id="6" name="證據索引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_zhTW_4" displayName="T_zhTW_4" ref="A5:H15" headerRowCount="1" totalsRowCount="0" totalsRowShown="0">
  <x:autoFilter ref="A5:H15"/>
  <x:tableColumns count="8">
    <x:tableColumn id="1" name="核准編號"/>
    <x:tableColumn id="2" name="商品申請編號"/>
    <x:tableColumn id="3" name="標章編號"/>
    <x:tableColumn id="4" name="圖稿版本"/>
    <x:tableColumn id="5" name="狀態"/>
    <x:tableColumn id="6" name="生效日"/>
    <x:tableColumn id="7" name="有效末日"/>
    <x:tableColumn id="8" name="證據索引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T_zhTW_5" displayName="T_zhTW_5" ref="A5:J15" headerRowCount="1" totalsRowCount="0" totalsRowShown="0">
  <x:autoFilter ref="A5:J15"/>
  <x:tableColumns count="10">
    <x:tableColumn id="1" name="範圍編號"/>
    <x:tableColumn id="2" name="授權編號"/>
    <x:tableColumn id="3" name="標章編號"/>
    <x:tableColumn id="4" name="商品申請編號"/>
    <x:tableColumn id="5" name="通路"/>
    <x:tableColumn id="6" name="地域"/>
    <x:tableColumn id="7" name="生效日"/>
    <x:tableColumn id="8" name="有效末日"/>
    <x:tableColumn id="9" name="狀態"/>
    <x:tableColumn id="10" name="證據索引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T_zhTW_6" displayName="T_zhTW_6" ref="A5:D11" headerRowCount="1" totalsRowCount="0" totalsRowShown="0">
  <x:autoFilter ref="A5:D11"/>
  <x:tableColumns count="4">
    <x:tableColumn id="1" name="假設情境"/>
    <x:tableColumn id="2" name="預期結果"/>
    <x:tableColumn id="3" name="計算結果"/>
    <x:tableColumn id="4" name="核對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56239e692994e3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704baf7b6a1c40b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5d5008c2b51e44e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f0875b4759c440c8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0b3eea972178406e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db02f345d60044c9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b2a9e95440f7466b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30" hidden="0" customWidth="1"/>
  </x:cols>
  <x:sheetData>
    <x:row r="1" ht="3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2" customHeight="1">
      <x:c r="A2" s="3" t="str">
        <x:v>到期與暫停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40" customHeight="1">
      <x:c r="A3" s="2" t="str">
        <x:v>僅為假設資料。「資料有效」不是製造或販售許可；仍須權責人決定。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32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42" customHeight="1">
      <x:c r="A5" s="5" t="str">
        <x:v>商品申請編號</x:v>
      </x:c>
      <x:c r="B5" s="5" t="str">
        <x:v>供應商授權</x:v>
      </x:c>
      <x:c r="C5" s="5" t="str">
        <x:v>標章權利</x:v>
      </x:c>
      <x:c r="D5" s="5" t="str">
        <x:v>圖稿版本</x:v>
      </x:c>
      <x:c r="E5" s="5" t="str">
        <x:v>通路地域</x:v>
      </x:c>
      <x:c r="F5" s="5" t="str">
        <x:v>第三方權利</x:v>
      </x:c>
      <x:c r="G5" s="5" t="str">
        <x:v>編號唯一性</x:v>
      </x:c>
      <x:c r="H5" s="5" t="str">
        <x:v>處理結果</x:v>
      </x:c>
      <x:c r="I5" s="5" t="str">
        <x:v>負責人</x:v>
      </x:c>
      <x:c r="J5" s="5" t="str">
        <x:v>下一步</x:v>
      </x:c>
    </x:row>
    <x:row r="6" ht="32" customHeight="1">
      <x:c r="A6" s="2" t="str">
        <x:f>IF('商品'!A6="","",'商品'!A6)</x:f>
        <x:v>P001</x:v>
      </x:c>
      <x:c r="B6" s="2" t="str">
        <x:f>IF('商品'!A6="","",IF(AND('商品'!B6&lt;&gt;"",COUNTIF('供應商授權'!$A$6:$A$15,'商品'!B6)=1),IF(AND(INDEX('供應商授權'!$C$6:$C$15,MATCH('商品'!B6,'供應商授權'!$A$6:$A$15,0))="已核准",ISNUMBER(INDEX('供應商授權'!$D$6:$D$15,MATCH('商品'!B6,'供應商授權'!$A$6:$A$15,0))),ISNUMBER(INDEX('供應商授權'!$E$6:$E$15,MATCH('商品'!B6,'供應商授權'!$A$6:$A$15,0))),INDEX('供應商授權'!$D$6:$D$15,MATCH('商品'!B6,'供應商授權'!$A$6:$A$15,0))&lt;='使用說明'!$B$5,INDEX('供應商授權'!$E$6:$E$15,MATCH('商品'!B6,'供應商授權'!$A$6:$A$15,0))&gt;='使用說明'!$B$5,INDEX('供應商授權'!$D$6:$D$15,MATCH('商品'!B6,'供應商授權'!$A$6:$A$15,0))&lt;=INDEX('供應商授權'!$E$6:$E$15,MATCH('商品'!B6,'供應商授權'!$A$6:$A$15,0)),INDEX('供應商授權'!$F$6:$F$15,MATCH('商品'!B6,'供應商授權'!$A$6:$A$15,0))&lt;&gt;"",INDEX('供應商授權'!$G$6:$G$15,MATCH('商品'!B6,'供應商授權'!$A$6:$A$15,0))&lt;&gt;"",INDEX('供應商授權'!$H$6:$H$15,MATCH('商品'!B6,'供應商授權'!$A$6:$A$15,0))&lt;&gt;"",OR(AND(INDEX('供應商授權'!$B$6:$B$15,MATCH('商品'!B6,'供應商授權'!$A$6:$A$15,0))="校內使用",'商品'!G6="校內使用"),AND(INDEX('供應商授權'!$B$6:$B$15,MATCH('商品'!B6,'供應商授權'!$A$6:$A$15,0))="對外販售",OR('商品'!G6="對外販售",'商品'!G6="校內使用")))),"資料有效","暫停"),"暫停"))</x:f>
        <x:v>資料有效</x:v>
      </x:c>
      <x:c r="C6" s="2" t="str">
        <x:f>IF('商品'!A6="","",IF(AND('商品'!C6&lt;&gt;"",COUNTIF('標章權利'!$A$6:$A$15,'商品'!C6)=1),IF(AND(INDEX('標章權利'!$C$6:$C$15,MATCH('商品'!C6,'標章權利'!$A$6:$A$15,0))="已核准",ISNUMBER(INDEX('標章權利'!$D$6:$D$15,MATCH('商品'!C6,'標章權利'!$A$6:$A$15,0))),ISNUMBER(INDEX('標章權利'!$E$6:$E$15,MATCH('商品'!C6,'標章權利'!$A$6:$A$15,0))),INDEX('標章權利'!$D$6:$D$15,MATCH('商品'!C6,'標章權利'!$A$6:$A$15,0))&lt;='使用說明'!$B$5,INDEX('標章權利'!$E$6:$E$15,MATCH('商品'!C6,'標章權利'!$A$6:$A$15,0))&gt;='使用說明'!$B$5,INDEX('標章權利'!$D$6:$D$15,MATCH('商品'!C6,'標章權利'!$A$6:$A$15,0))&lt;=INDEX('標章權利'!$E$6:$E$15,MATCH('商品'!C6,'標章權利'!$A$6:$A$15,0)),INDEX('標章權利'!$F$6:$F$15,MATCH('商品'!C6,'標章權利'!$A$6:$A$15,0))&lt;&gt;"",INDEX('標章權利'!$B$6:$B$15,MATCH('商品'!C6,'標章權利'!$A$6:$A$15,0))&lt;&gt;""),"資料有效","暫停"),"暫停"))</x:f>
        <x:v>資料有效</x:v>
      </x:c>
      <x:c r="D6" s="2" t="str">
        <x:f>IF('商品'!A6="","",IF(AND('商品'!E6&lt;&gt;"",COUNTIF('圖稿核准'!$A$6:$A$15,'商品'!E6)=1),IF(AND(INDEX('圖稿核准'!$E$6:$E$15,MATCH('商品'!E6,'圖稿核准'!$A$6:$A$15,0))="已核准",ISNUMBER(INDEX('圖稿核准'!$F$6:$F$15,MATCH('商品'!E6,'圖稿核准'!$A$6:$A$15,0))),ISNUMBER(INDEX('圖稿核准'!$G$6:$G$15,MATCH('商品'!E6,'圖稿核准'!$A$6:$A$15,0))),INDEX('圖稿核准'!$F$6:$F$15,MATCH('商品'!E6,'圖稿核准'!$A$6:$A$15,0))&lt;='使用說明'!$B$5,INDEX('圖稿核准'!$G$6:$G$15,MATCH('商品'!E6,'圖稿核准'!$A$6:$A$15,0))&gt;='使用說明'!$B$5,INDEX('圖稿核准'!$F$6:$F$15,MATCH('商品'!E6,'圖稿核准'!$A$6:$A$15,0))&lt;=INDEX('圖稿核准'!$G$6:$G$15,MATCH('商品'!E6,'圖稿核准'!$A$6:$A$15,0)),INDEX('圖稿核准'!$H$6:$H$15,MATCH('商品'!E6,'圖稿核准'!$A$6:$A$15,0))&lt;&gt;"",INDEX('圖稿核准'!$B$6:$B$15,MATCH('商品'!E6,'圖稿核准'!$A$6:$A$15,0))='商品'!A6,INDEX('圖稿核准'!$C$6:$C$15,MATCH('商品'!E6,'圖稿核准'!$A$6:$A$15,0))='商品'!C6,INDEX('圖稿核准'!$D$6:$D$15,MATCH('商品'!E6,'圖稿核准'!$A$6:$A$15,0))='商品'!D6,'商品'!D6&lt;&gt;""),"資料有效","暫停"),"暫停"))</x:f>
        <x:v>資料有效</x:v>
      </x:c>
      <x:c r="E6" s="2" t="str">
        <x:f>IF('商品'!A6="","",IF(AND('商品'!F6&lt;&gt;"",COUNTIF('通路地域範圍'!$A$6:$A$15,'商品'!F6)=1),IF(AND(INDEX('通路地域範圍'!$I$6:$I$15,MATCH('商品'!F6,'通路地域範圍'!$A$6:$A$15,0))="已核准",ISNUMBER(INDEX('通路地域範圍'!$G$6:$G$15,MATCH('商品'!F6,'通路地域範圍'!$A$6:$A$15,0))),ISNUMBER(INDEX('通路地域範圍'!$H$6:$H$15,MATCH('商品'!F6,'通路地域範圍'!$A$6:$A$15,0))),INDEX('通路地域範圍'!$G$6:$G$15,MATCH('商品'!F6,'通路地域範圍'!$A$6:$A$15,0))&lt;='使用說明'!$B$5,INDEX('通路地域範圍'!$H$6:$H$15,MATCH('商品'!F6,'通路地域範圍'!$A$6:$A$15,0))&gt;='使用說明'!$B$5,INDEX('通路地域範圍'!$G$6:$G$15,MATCH('商品'!F6,'通路地域範圍'!$A$6:$A$15,0))&lt;=INDEX('通路地域範圍'!$H$6:$H$15,MATCH('商品'!F6,'通路地域範圍'!$A$6:$A$15,0)),INDEX('通路地域範圍'!$J$6:$J$15,MATCH('商品'!F6,'通路地域範圍'!$A$6:$A$15,0))&lt;&gt;"",INDEX('通路地域範圍'!$B$6:$B$15,MATCH('商品'!F6,'通路地域範圍'!$A$6:$A$15,0))='商品'!B6,INDEX('通路地域範圍'!$C$6:$C$15,MATCH('商品'!F6,'通路地域範圍'!$A$6:$A$15,0))='商品'!C6,INDEX('通路地域範圍'!$D$6:$D$15,MATCH('商品'!F6,'通路地域範圍'!$A$6:$A$15,0))='商品'!A6,INDEX('通路地域範圍'!$E$6:$E$15,MATCH('商品'!F6,'通路地域範圍'!$A$6:$A$15,0))='商品'!G6,INDEX('通路地域範圍'!$F$6:$F$15,MATCH('商品'!F6,'通路地域範圍'!$A$6:$A$15,0))='商品'!H6,'商品'!G6&lt;&gt;"",'商品'!H6&lt;&gt;""),"資料有效","暫停"),"暫停"))</x:f>
        <x:v>資料有效</x:v>
      </x:c>
      <x:c r="F6" s="2" t="str">
        <x:f>IF('商品'!A6="","",IF(AND('商品'!I6="不適用",'商品'!J6="不適用"),"資料有效",IF(AND('商品'!I6&lt;&gt;"",'商品'!J6&lt;&gt;"",COUNTIF('標章權利'!$A$6:$A$15,'商品'!I6)=1,COUNTIF('通路地域範圍'!$A$6:$A$15,'商品'!J6)=1),IF(AND(INDEX('標章權利'!$C$6:$C$15,MATCH('商品'!I6,'標章權利'!$A$6:$A$15,0))="已核准",ISNUMBER(INDEX('標章權利'!$D$6:$D$15,MATCH('商品'!I6,'標章權利'!$A$6:$A$15,0))),ISNUMBER(INDEX('標章權利'!$E$6:$E$15,MATCH('商品'!I6,'標章權利'!$A$6:$A$15,0))),INDEX('標章權利'!$D$6:$D$15,MATCH('商品'!I6,'標章權利'!$A$6:$A$15,0))&lt;='使用說明'!$B$5,INDEX('標章權利'!$E$6:$E$15,MATCH('商品'!I6,'標章權利'!$A$6:$A$15,0))&gt;='使用說明'!$B$5,INDEX('標章權利'!$D$6:$D$15,MATCH('商品'!I6,'標章權利'!$A$6:$A$15,0))&lt;=INDEX('標章權利'!$E$6:$E$15,MATCH('商品'!I6,'標章權利'!$A$6:$A$15,0)),INDEX('標章權利'!$F$6:$F$15,MATCH('商品'!I6,'標章權利'!$A$6:$A$15,0))&lt;&gt;"",TRIM(INDEX('標章權利'!$B$6:$B$15,MATCH('商品'!I6,'標章權利'!$A$6:$A$15,0)))&lt;&gt;"",INDEX('通路地域範圍'!$I$6:$I$15,MATCH('商品'!J6,'通路地域範圍'!$A$6:$A$15,0))="已核准",ISNUMBER(INDEX('通路地域範圍'!$G$6:$G$15,MATCH('商品'!J6,'通路地域範圍'!$A$6:$A$15,0))),ISNUMBER(INDEX('通路地域範圍'!$H$6:$H$15,MATCH('商品'!J6,'通路地域範圍'!$A$6:$A$15,0))),INDEX('通路地域範圍'!$G$6:$G$15,MATCH('商品'!J6,'通路地域範圍'!$A$6:$A$15,0))&lt;='使用說明'!$B$5,INDEX('通路地域範圍'!$H$6:$H$15,MATCH('商品'!J6,'通路地域範圍'!$A$6:$A$15,0))&gt;='使用說明'!$B$5,INDEX('通路地域範圍'!$G$6:$G$15,MATCH('商品'!J6,'通路地域範圍'!$A$6:$A$15,0))&lt;=INDEX('通路地域範圍'!$H$6:$H$15,MATCH('商品'!J6,'通路地域範圍'!$A$6:$A$15,0)),INDEX('通路地域範圍'!$J$6:$J$15,MATCH('商品'!J6,'通路地域範圍'!$A$6:$A$15,0))&lt;&gt;"",INDEX('通路地域範圍'!$B$6:$B$15,MATCH('商品'!J6,'通路地域範圍'!$A$6:$A$15,0))='商品'!B6,INDEX('通路地域範圍'!$C$6:$C$15,MATCH('商品'!J6,'通路地域範圍'!$A$6:$A$15,0))='商品'!I6,INDEX('通路地域範圍'!$D$6:$D$15,MATCH('商品'!J6,'通路地域範圍'!$A$6:$A$15,0))='商品'!A6,INDEX('通路地域範圍'!$E$6:$E$15,MATCH('商品'!J6,'通路地域範圍'!$A$6:$A$15,0))='商品'!G6,INDEX('通路地域範圍'!$F$6:$F$15,MATCH('商品'!J6,'通路地域範圍'!$A$6:$A$15,0))='商品'!H6,'商品'!G6&lt;&gt;"",'商品'!H6&lt;&gt;""),"資料有效","暫停"),"暫停")))</x:f>
        <x:v>資料有效</x:v>
      </x:c>
      <x:c r="G6" s="2" t="str">
        <x:f>IF('商品'!A6="","",IF(AND('商品'!A6&lt;&gt;"",COUNTIF('商品'!$A$6:$A$15,'商品'!A6)=1,'商品'!K6&lt;&gt;""),IF(AND(1=1),"資料有效","暫停"),"暫停"))</x:f>
        <x:v>資料有效</x:v>
      </x:c>
      <x:c r="H6" s="2" t="str">
        <x:f>IF(A6="","",IF(COUNTIF(B6:G6,"暫停")&gt;0,"暫停","待權責人審核"))</x:f>
        <x:v>待權責人審核</x:v>
      </x:c>
      <x:c r="I6" s="2" t="str">
        <x:f>IF(A6="","",'商品'!K6)</x:f>
        <x:v>授權負責人</x:v>
      </x:c>
      <x:c r="J6" s="2" t="str">
        <x:f>IF(A6="","",IF(H6="暫停","向權責人補齊或修正證據","另存權責人放行紀錄"))</x:f>
        <x:v>另存權責人放行紀錄</x:v>
      </x:c>
    </x:row>
    <x:row r="7" ht="32" customHeight="1">
      <x:c r="A7" s="2" t="str">
        <x:f>IF('商品'!A7="","",'商品'!A7)</x:f>
        <x:v>P002</x:v>
      </x:c>
      <x:c r="B7" s="2" t="str">
        <x:f>IF('商品'!A7="","",IF(AND('商品'!B7&lt;&gt;"",COUNTIF('供應商授權'!$A$6:$A$15,'商品'!B7)=1),IF(AND(INDEX('供應商授權'!$C$6:$C$15,MATCH('商品'!B7,'供應商授權'!$A$6:$A$15,0))="已核准",ISNUMBER(INDEX('供應商授權'!$D$6:$D$15,MATCH('商品'!B7,'供應商授權'!$A$6:$A$15,0))),ISNUMBER(INDEX('供應商授權'!$E$6:$E$15,MATCH('商品'!B7,'供應商授權'!$A$6:$A$15,0))),INDEX('供應商授權'!$D$6:$D$15,MATCH('商品'!B7,'供應商授權'!$A$6:$A$15,0))&lt;='使用說明'!$B$5,INDEX('供應商授權'!$E$6:$E$15,MATCH('商品'!B7,'供應商授權'!$A$6:$A$15,0))&gt;='使用說明'!$B$5,INDEX('供應商授權'!$D$6:$D$15,MATCH('商品'!B7,'供應商授權'!$A$6:$A$15,0))&lt;=INDEX('供應商授權'!$E$6:$E$15,MATCH('商品'!B7,'供應商授權'!$A$6:$A$15,0)),INDEX('供應商授權'!$F$6:$F$15,MATCH('商品'!B7,'供應商授權'!$A$6:$A$15,0))&lt;&gt;"",INDEX('供應商授權'!$G$6:$G$15,MATCH('商品'!B7,'供應商授權'!$A$6:$A$15,0))&lt;&gt;"",INDEX('供應商授權'!$H$6:$H$15,MATCH('商品'!B7,'供應商授權'!$A$6:$A$15,0))&lt;&gt;"",OR(AND(INDEX('供應商授權'!$B$6:$B$15,MATCH('商品'!B7,'供應商授權'!$A$6:$A$15,0))="校內使用",'商品'!G7="校內使用"),AND(INDEX('供應商授權'!$B$6:$B$15,MATCH('商品'!B7,'供應商授權'!$A$6:$A$15,0))="對外販售",OR('商品'!G7="對外販售",'商品'!G7="校內使用")))),"資料有效","暫停"),"暫停"))</x:f>
        <x:v>暫停</x:v>
      </x:c>
      <x:c r="C7" s="2" t="str">
        <x:f>IF('商品'!A7="","",IF(AND('商品'!C7&lt;&gt;"",COUNTIF('標章權利'!$A$6:$A$15,'商品'!C7)=1),IF(AND(INDEX('標章權利'!$C$6:$C$15,MATCH('商品'!C7,'標章權利'!$A$6:$A$15,0))="已核准",ISNUMBER(INDEX('標章權利'!$D$6:$D$15,MATCH('商品'!C7,'標章權利'!$A$6:$A$15,0))),ISNUMBER(INDEX('標章權利'!$E$6:$E$15,MATCH('商品'!C7,'標章權利'!$A$6:$A$15,0))),INDEX('標章權利'!$D$6:$D$15,MATCH('商品'!C7,'標章權利'!$A$6:$A$15,0))&lt;='使用說明'!$B$5,INDEX('標章權利'!$E$6:$E$15,MATCH('商品'!C7,'標章權利'!$A$6:$A$15,0))&gt;='使用說明'!$B$5,INDEX('標章權利'!$D$6:$D$15,MATCH('商品'!C7,'標章權利'!$A$6:$A$15,0))&lt;=INDEX('標章權利'!$E$6:$E$15,MATCH('商品'!C7,'標章權利'!$A$6:$A$15,0)),INDEX('標章權利'!$F$6:$F$15,MATCH('商品'!C7,'標章權利'!$A$6:$A$15,0))&lt;&gt;"",INDEX('標章權利'!$B$6:$B$15,MATCH('商品'!C7,'標章權利'!$A$6:$A$15,0))&lt;&gt;""),"資料有效","暫停"),"暫停"))</x:f>
        <x:v>資料有效</x:v>
      </x:c>
      <x:c r="D7" s="2" t="str">
        <x:f>IF('商品'!A7="","",IF(AND('商品'!E7&lt;&gt;"",COUNTIF('圖稿核准'!$A$6:$A$15,'商品'!E7)=1),IF(AND(INDEX('圖稿核准'!$E$6:$E$15,MATCH('商品'!E7,'圖稿核准'!$A$6:$A$15,0))="已核准",ISNUMBER(INDEX('圖稿核准'!$F$6:$F$15,MATCH('商品'!E7,'圖稿核准'!$A$6:$A$15,0))),ISNUMBER(INDEX('圖稿核准'!$G$6:$G$15,MATCH('商品'!E7,'圖稿核准'!$A$6:$A$15,0))),INDEX('圖稿核准'!$F$6:$F$15,MATCH('商品'!E7,'圖稿核准'!$A$6:$A$15,0))&lt;='使用說明'!$B$5,INDEX('圖稿核准'!$G$6:$G$15,MATCH('商品'!E7,'圖稿核准'!$A$6:$A$15,0))&gt;='使用說明'!$B$5,INDEX('圖稿核准'!$F$6:$F$15,MATCH('商品'!E7,'圖稿核准'!$A$6:$A$15,0))&lt;=INDEX('圖稿核准'!$G$6:$G$15,MATCH('商品'!E7,'圖稿核准'!$A$6:$A$15,0)),INDEX('圖稿核准'!$H$6:$H$15,MATCH('商品'!E7,'圖稿核准'!$A$6:$A$15,0))&lt;&gt;"",INDEX('圖稿核准'!$B$6:$B$15,MATCH('商品'!E7,'圖稿核准'!$A$6:$A$15,0))='商品'!A7,INDEX('圖稿核准'!$C$6:$C$15,MATCH('商品'!E7,'圖稿核准'!$A$6:$A$15,0))='商品'!C7,INDEX('圖稿核准'!$D$6:$D$15,MATCH('商品'!E7,'圖稿核准'!$A$6:$A$15,0))='商品'!D7,'商品'!D7&lt;&gt;""),"資料有效","暫停"),"暫停"))</x:f>
        <x:v>資料有效</x:v>
      </x:c>
      <x:c r="E7" s="2" t="str">
        <x:f>IF('商品'!A7="","",IF(AND('商品'!F7&lt;&gt;"",COUNTIF('通路地域範圍'!$A$6:$A$15,'商品'!F7)=1),IF(AND(INDEX('通路地域範圍'!$I$6:$I$15,MATCH('商品'!F7,'通路地域範圍'!$A$6:$A$15,0))="已核准",ISNUMBER(INDEX('通路地域範圍'!$G$6:$G$15,MATCH('商品'!F7,'通路地域範圍'!$A$6:$A$15,0))),ISNUMBER(INDEX('通路地域範圍'!$H$6:$H$15,MATCH('商品'!F7,'通路地域範圍'!$A$6:$A$15,0))),INDEX('通路地域範圍'!$G$6:$G$15,MATCH('商品'!F7,'通路地域範圍'!$A$6:$A$15,0))&lt;='使用說明'!$B$5,INDEX('通路地域範圍'!$H$6:$H$15,MATCH('商品'!F7,'通路地域範圍'!$A$6:$A$15,0))&gt;='使用說明'!$B$5,INDEX('通路地域範圍'!$G$6:$G$15,MATCH('商品'!F7,'通路地域範圍'!$A$6:$A$15,0))&lt;=INDEX('通路地域範圍'!$H$6:$H$15,MATCH('商品'!F7,'通路地域範圍'!$A$6:$A$15,0)),INDEX('通路地域範圍'!$J$6:$J$15,MATCH('商品'!F7,'通路地域範圍'!$A$6:$A$15,0))&lt;&gt;"",INDEX('通路地域範圍'!$B$6:$B$15,MATCH('商品'!F7,'通路地域範圍'!$A$6:$A$15,0))='商品'!B7,INDEX('通路地域範圍'!$C$6:$C$15,MATCH('商品'!F7,'通路地域範圍'!$A$6:$A$15,0))='商品'!C7,INDEX('通路地域範圍'!$D$6:$D$15,MATCH('商品'!F7,'通路地域範圍'!$A$6:$A$15,0))='商品'!A7,INDEX('通路地域範圍'!$E$6:$E$15,MATCH('商品'!F7,'通路地域範圍'!$A$6:$A$15,0))='商品'!G7,INDEX('通路地域範圍'!$F$6:$F$15,MATCH('商品'!F7,'通路地域範圍'!$A$6:$A$15,0))='商品'!H7,'商品'!G7&lt;&gt;"",'商品'!H7&lt;&gt;""),"資料有效","暫停"),"暫停"))</x:f>
        <x:v>暫停</x:v>
      </x:c>
      <x:c r="F7" s="2" t="str">
        <x:f>IF('商品'!A7="","",IF(AND('商品'!I7="不適用",'商品'!J7="不適用"),"資料有效",IF(AND('商品'!I7&lt;&gt;"",'商品'!J7&lt;&gt;"",COUNTIF('標章權利'!$A$6:$A$15,'商品'!I7)=1,COUNTIF('通路地域範圍'!$A$6:$A$15,'商品'!J7)=1),IF(AND(INDEX('標章權利'!$C$6:$C$15,MATCH('商品'!I7,'標章權利'!$A$6:$A$15,0))="已核准",ISNUMBER(INDEX('標章權利'!$D$6:$D$15,MATCH('商品'!I7,'標章權利'!$A$6:$A$15,0))),ISNUMBER(INDEX('標章權利'!$E$6:$E$15,MATCH('商品'!I7,'標章權利'!$A$6:$A$15,0))),INDEX('標章權利'!$D$6:$D$15,MATCH('商品'!I7,'標章權利'!$A$6:$A$15,0))&lt;='使用說明'!$B$5,INDEX('標章權利'!$E$6:$E$15,MATCH('商品'!I7,'標章權利'!$A$6:$A$15,0))&gt;='使用說明'!$B$5,INDEX('標章權利'!$D$6:$D$15,MATCH('商品'!I7,'標章權利'!$A$6:$A$15,0))&lt;=INDEX('標章權利'!$E$6:$E$15,MATCH('商品'!I7,'標章權利'!$A$6:$A$15,0)),INDEX('標章權利'!$F$6:$F$15,MATCH('商品'!I7,'標章權利'!$A$6:$A$15,0))&lt;&gt;"",TRIM(INDEX('標章權利'!$B$6:$B$15,MATCH('商品'!I7,'標章權利'!$A$6:$A$15,0)))&lt;&gt;"",INDEX('通路地域範圍'!$I$6:$I$15,MATCH('商品'!J7,'通路地域範圍'!$A$6:$A$15,0))="已核准",ISNUMBER(INDEX('通路地域範圍'!$G$6:$G$15,MATCH('商品'!J7,'通路地域範圍'!$A$6:$A$15,0))),ISNUMBER(INDEX('通路地域範圍'!$H$6:$H$15,MATCH('商品'!J7,'通路地域範圍'!$A$6:$A$15,0))),INDEX('通路地域範圍'!$G$6:$G$15,MATCH('商品'!J7,'通路地域範圍'!$A$6:$A$15,0))&lt;='使用說明'!$B$5,INDEX('通路地域範圍'!$H$6:$H$15,MATCH('商品'!J7,'通路地域範圍'!$A$6:$A$15,0))&gt;='使用說明'!$B$5,INDEX('通路地域範圍'!$G$6:$G$15,MATCH('商品'!J7,'通路地域範圍'!$A$6:$A$15,0))&lt;=INDEX('通路地域範圍'!$H$6:$H$15,MATCH('商品'!J7,'通路地域範圍'!$A$6:$A$15,0)),INDEX('通路地域範圍'!$J$6:$J$15,MATCH('商品'!J7,'通路地域範圍'!$A$6:$A$15,0))&lt;&gt;"",INDEX('通路地域範圍'!$B$6:$B$15,MATCH('商品'!J7,'通路地域範圍'!$A$6:$A$15,0))='商品'!B7,INDEX('通路地域範圍'!$C$6:$C$15,MATCH('商品'!J7,'通路地域範圍'!$A$6:$A$15,0))='商品'!I7,INDEX('通路地域範圍'!$D$6:$D$15,MATCH('商品'!J7,'通路地域範圍'!$A$6:$A$15,0))='商品'!A7,INDEX('通路地域範圍'!$E$6:$E$15,MATCH('商品'!J7,'通路地域範圍'!$A$6:$A$15,0))='商品'!G7,INDEX('通路地域範圍'!$F$6:$F$15,MATCH('商品'!J7,'通路地域範圍'!$A$6:$A$15,0))='商品'!H7,'商品'!G7&lt;&gt;"",'商品'!H7&lt;&gt;""),"資料有效","暫停"),"暫停")))</x:f>
        <x:v>資料有效</x:v>
      </x:c>
      <x:c r="G7" s="2" t="str">
        <x:f>IF('商品'!A7="","",IF(AND('商品'!A7&lt;&gt;"",COUNTIF('商品'!$A$6:$A$15,'商品'!A7)=1,'商品'!K7&lt;&gt;""),IF(AND(1=1),"資料有效","暫停"),"暫停"))</x:f>
        <x:v>資料有效</x:v>
      </x:c>
      <x:c r="H7" s="2" t="str">
        <x:f>IF(A7="","",IF(COUNTIF(B7:G7,"暫停")&gt;0,"暫停","待權責人審核"))</x:f>
        <x:v>暫停</x:v>
      </x:c>
      <x:c r="I7" s="2" t="str">
        <x:f>IF(A7="","",'商品'!K7)</x:f>
        <x:v>授權負責人</x:v>
      </x:c>
      <x:c r="J7" s="2" t="str">
        <x:f>IF(A7="","",IF(H7="暫停","向權責人補齊或修正證據","另存權責人放行紀錄"))</x:f>
        <x:v>向權責人補齊或修正證據</x:v>
      </x:c>
    </x:row>
    <x:row r="8" ht="32" customHeight="1">
      <x:c r="A8" s="2" t="str">
        <x:f>IF('商品'!A8="","",'商品'!A8)</x:f>
        <x:v>P003</x:v>
      </x:c>
      <x:c r="B8" s="2" t="str">
        <x:f>IF('商品'!A8="","",IF(AND('商品'!B8&lt;&gt;"",COUNTIF('供應商授權'!$A$6:$A$15,'商品'!B8)=1),IF(AND(INDEX('供應商授權'!$C$6:$C$15,MATCH('商品'!B8,'供應商授權'!$A$6:$A$15,0))="已核准",ISNUMBER(INDEX('供應商授權'!$D$6:$D$15,MATCH('商品'!B8,'供應商授權'!$A$6:$A$15,0))),ISNUMBER(INDEX('供應商授權'!$E$6:$E$15,MATCH('商品'!B8,'供應商授權'!$A$6:$A$15,0))),INDEX('供應商授權'!$D$6:$D$15,MATCH('商品'!B8,'供應商授權'!$A$6:$A$15,0))&lt;='使用說明'!$B$5,INDEX('供應商授權'!$E$6:$E$15,MATCH('商品'!B8,'供應商授權'!$A$6:$A$15,0))&gt;='使用說明'!$B$5,INDEX('供應商授權'!$D$6:$D$15,MATCH('商品'!B8,'供應商授權'!$A$6:$A$15,0))&lt;=INDEX('供應商授權'!$E$6:$E$15,MATCH('商品'!B8,'供應商授權'!$A$6:$A$15,0)),INDEX('供應商授權'!$F$6:$F$15,MATCH('商品'!B8,'供應商授權'!$A$6:$A$15,0))&lt;&gt;"",INDEX('供應商授權'!$G$6:$G$15,MATCH('商品'!B8,'供應商授權'!$A$6:$A$15,0))&lt;&gt;"",INDEX('供應商授權'!$H$6:$H$15,MATCH('商品'!B8,'供應商授權'!$A$6:$A$15,0))&lt;&gt;"",OR(AND(INDEX('供應商授權'!$B$6:$B$15,MATCH('商品'!B8,'供應商授權'!$A$6:$A$15,0))="校內使用",'商品'!G8="校內使用"),AND(INDEX('供應商授權'!$B$6:$B$15,MATCH('商品'!B8,'供應商授權'!$A$6:$A$15,0))="對外販售",OR('商品'!G8="對外販售",'商品'!G8="校內使用")))),"資料有效","暫停"),"暫停"))</x:f>
        <x:v>資料有效</x:v>
      </x:c>
      <x:c r="C8" s="2" t="str">
        <x:f>IF('商品'!A8="","",IF(AND('商品'!C8&lt;&gt;"",COUNTIF('標章權利'!$A$6:$A$15,'商品'!C8)=1),IF(AND(INDEX('標章權利'!$C$6:$C$15,MATCH('商品'!C8,'標章權利'!$A$6:$A$15,0))="已核准",ISNUMBER(INDEX('標章權利'!$D$6:$D$15,MATCH('商品'!C8,'標章權利'!$A$6:$A$15,0))),ISNUMBER(INDEX('標章權利'!$E$6:$E$15,MATCH('商品'!C8,'標章權利'!$A$6:$A$15,0))),INDEX('標章權利'!$D$6:$D$15,MATCH('商品'!C8,'標章權利'!$A$6:$A$15,0))&lt;='使用說明'!$B$5,INDEX('標章權利'!$E$6:$E$15,MATCH('商品'!C8,'標章權利'!$A$6:$A$15,0))&gt;='使用說明'!$B$5,INDEX('標章權利'!$D$6:$D$15,MATCH('商品'!C8,'標章權利'!$A$6:$A$15,0))&lt;=INDEX('標章權利'!$E$6:$E$15,MATCH('商品'!C8,'標章權利'!$A$6:$A$15,0)),INDEX('標章權利'!$F$6:$F$15,MATCH('商品'!C8,'標章權利'!$A$6:$A$15,0))&lt;&gt;"",INDEX('標章權利'!$B$6:$B$15,MATCH('商品'!C8,'標章權利'!$A$6:$A$15,0))&lt;&gt;""),"資料有效","暫停"),"暫停"))</x:f>
        <x:v>資料有效</x:v>
      </x:c>
      <x:c r="D8" s="2" t="str">
        <x:f>IF('商品'!A8="","",IF(AND('商品'!E8&lt;&gt;"",COUNTIF('圖稿核准'!$A$6:$A$15,'商品'!E8)=1),IF(AND(INDEX('圖稿核准'!$E$6:$E$15,MATCH('商品'!E8,'圖稿核准'!$A$6:$A$15,0))="已核准",ISNUMBER(INDEX('圖稿核准'!$F$6:$F$15,MATCH('商品'!E8,'圖稿核准'!$A$6:$A$15,0))),ISNUMBER(INDEX('圖稿核准'!$G$6:$G$15,MATCH('商品'!E8,'圖稿核准'!$A$6:$A$15,0))),INDEX('圖稿核准'!$F$6:$F$15,MATCH('商品'!E8,'圖稿核准'!$A$6:$A$15,0))&lt;='使用說明'!$B$5,INDEX('圖稿核准'!$G$6:$G$15,MATCH('商品'!E8,'圖稿核准'!$A$6:$A$15,0))&gt;='使用說明'!$B$5,INDEX('圖稿核准'!$F$6:$F$15,MATCH('商品'!E8,'圖稿核准'!$A$6:$A$15,0))&lt;=INDEX('圖稿核准'!$G$6:$G$15,MATCH('商品'!E8,'圖稿核准'!$A$6:$A$15,0)),INDEX('圖稿核准'!$H$6:$H$15,MATCH('商品'!E8,'圖稿核准'!$A$6:$A$15,0))&lt;&gt;"",INDEX('圖稿核准'!$B$6:$B$15,MATCH('商品'!E8,'圖稿核准'!$A$6:$A$15,0))='商品'!A8,INDEX('圖稿核准'!$C$6:$C$15,MATCH('商品'!E8,'圖稿核准'!$A$6:$A$15,0))='商品'!C8,INDEX('圖稿核准'!$D$6:$D$15,MATCH('商品'!E8,'圖稿核准'!$A$6:$A$15,0))='商品'!D8,'商品'!D8&lt;&gt;""),"資料有效","暫停"),"暫停"))</x:f>
        <x:v>資料有效</x:v>
      </x:c>
      <x:c r="E8" s="2" t="str">
        <x:f>IF('商品'!A8="","",IF(AND('商品'!F8&lt;&gt;"",COUNTIF('通路地域範圍'!$A$6:$A$15,'商品'!F8)=1),IF(AND(INDEX('通路地域範圍'!$I$6:$I$15,MATCH('商品'!F8,'通路地域範圍'!$A$6:$A$15,0))="已核准",ISNUMBER(INDEX('通路地域範圍'!$G$6:$G$15,MATCH('商品'!F8,'通路地域範圍'!$A$6:$A$15,0))),ISNUMBER(INDEX('通路地域範圍'!$H$6:$H$15,MATCH('商品'!F8,'通路地域範圍'!$A$6:$A$15,0))),INDEX('通路地域範圍'!$G$6:$G$15,MATCH('商品'!F8,'通路地域範圍'!$A$6:$A$15,0))&lt;='使用說明'!$B$5,INDEX('通路地域範圍'!$H$6:$H$15,MATCH('商品'!F8,'通路地域範圍'!$A$6:$A$15,0))&gt;='使用說明'!$B$5,INDEX('通路地域範圍'!$G$6:$G$15,MATCH('商品'!F8,'通路地域範圍'!$A$6:$A$15,0))&lt;=INDEX('通路地域範圍'!$H$6:$H$15,MATCH('商品'!F8,'通路地域範圍'!$A$6:$A$15,0)),INDEX('通路地域範圍'!$J$6:$J$15,MATCH('商品'!F8,'通路地域範圍'!$A$6:$A$15,0))&lt;&gt;"",INDEX('通路地域範圍'!$B$6:$B$15,MATCH('商品'!F8,'通路地域範圍'!$A$6:$A$15,0))='商品'!B8,INDEX('通路地域範圍'!$C$6:$C$15,MATCH('商品'!F8,'通路地域範圍'!$A$6:$A$15,0))='商品'!C8,INDEX('通路地域範圍'!$D$6:$D$15,MATCH('商品'!F8,'通路地域範圍'!$A$6:$A$15,0))='商品'!A8,INDEX('通路地域範圍'!$E$6:$E$15,MATCH('商品'!F8,'通路地域範圍'!$A$6:$A$15,0))='商品'!G8,INDEX('通路地域範圍'!$F$6:$F$15,MATCH('商品'!F8,'通路地域範圍'!$A$6:$A$15,0))='商品'!H8,'商品'!G8&lt;&gt;"",'商品'!H8&lt;&gt;""),"資料有效","暫停"),"暫停"))</x:f>
        <x:v>資料有效</x:v>
      </x:c>
      <x:c r="F8" s="2" t="str">
        <x:f>IF('商品'!A8="","",IF(AND('商品'!I8="不適用",'商品'!J8="不適用"),"資料有效",IF(AND('商品'!I8&lt;&gt;"",'商品'!J8&lt;&gt;"",COUNTIF('標章權利'!$A$6:$A$15,'商品'!I8)=1,COUNTIF('通路地域範圍'!$A$6:$A$15,'商品'!J8)=1),IF(AND(INDEX('標章權利'!$C$6:$C$15,MATCH('商品'!I8,'標章權利'!$A$6:$A$15,0))="已核准",ISNUMBER(INDEX('標章權利'!$D$6:$D$15,MATCH('商品'!I8,'標章權利'!$A$6:$A$15,0))),ISNUMBER(INDEX('標章權利'!$E$6:$E$15,MATCH('商品'!I8,'標章權利'!$A$6:$A$15,0))),INDEX('標章權利'!$D$6:$D$15,MATCH('商品'!I8,'標章權利'!$A$6:$A$15,0))&lt;='使用說明'!$B$5,INDEX('標章權利'!$E$6:$E$15,MATCH('商品'!I8,'標章權利'!$A$6:$A$15,0))&gt;='使用說明'!$B$5,INDEX('標章權利'!$D$6:$D$15,MATCH('商品'!I8,'標章權利'!$A$6:$A$15,0))&lt;=INDEX('標章權利'!$E$6:$E$15,MATCH('商品'!I8,'標章權利'!$A$6:$A$15,0)),INDEX('標章權利'!$F$6:$F$15,MATCH('商品'!I8,'標章權利'!$A$6:$A$15,0))&lt;&gt;"",TRIM(INDEX('標章權利'!$B$6:$B$15,MATCH('商品'!I8,'標章權利'!$A$6:$A$15,0)))&lt;&gt;"",INDEX('通路地域範圍'!$I$6:$I$15,MATCH('商品'!J8,'通路地域範圍'!$A$6:$A$15,0))="已核准",ISNUMBER(INDEX('通路地域範圍'!$G$6:$G$15,MATCH('商品'!J8,'通路地域範圍'!$A$6:$A$15,0))),ISNUMBER(INDEX('通路地域範圍'!$H$6:$H$15,MATCH('商品'!J8,'通路地域範圍'!$A$6:$A$15,0))),INDEX('通路地域範圍'!$G$6:$G$15,MATCH('商品'!J8,'通路地域範圍'!$A$6:$A$15,0))&lt;='使用說明'!$B$5,INDEX('通路地域範圍'!$H$6:$H$15,MATCH('商品'!J8,'通路地域範圍'!$A$6:$A$15,0))&gt;='使用說明'!$B$5,INDEX('通路地域範圍'!$G$6:$G$15,MATCH('商品'!J8,'通路地域範圍'!$A$6:$A$15,0))&lt;=INDEX('通路地域範圍'!$H$6:$H$15,MATCH('商品'!J8,'通路地域範圍'!$A$6:$A$15,0)),INDEX('通路地域範圍'!$J$6:$J$15,MATCH('商品'!J8,'通路地域範圍'!$A$6:$A$15,0))&lt;&gt;"",INDEX('通路地域範圍'!$B$6:$B$15,MATCH('商品'!J8,'通路地域範圍'!$A$6:$A$15,0))='商品'!B8,INDEX('通路地域範圍'!$C$6:$C$15,MATCH('商品'!J8,'通路地域範圍'!$A$6:$A$15,0))='商品'!I8,INDEX('通路地域範圍'!$D$6:$D$15,MATCH('商品'!J8,'通路地域範圍'!$A$6:$A$15,0))='商品'!A8,INDEX('通路地域範圍'!$E$6:$E$15,MATCH('商品'!J8,'通路地域範圍'!$A$6:$A$15,0))='商品'!G8,INDEX('通路地域範圍'!$F$6:$F$15,MATCH('商品'!J8,'通路地域範圍'!$A$6:$A$15,0))='商品'!H8,'商品'!G8&lt;&gt;"",'商品'!H8&lt;&gt;""),"資料有效","暫停"),"暫停")))</x:f>
        <x:v>暫停</x:v>
      </x:c>
      <x:c r="G8" s="2" t="str">
        <x:f>IF('商品'!A8="","",IF(AND('商品'!A8&lt;&gt;"",COUNTIF('商品'!$A$6:$A$15,'商品'!A8)=1,'商品'!K8&lt;&gt;""),IF(AND(1=1),"資料有效","暫停"),"暫停"))</x:f>
        <x:v>資料有效</x:v>
      </x:c>
      <x:c r="H8" s="2" t="str">
        <x:f>IF(A8="","",IF(COUNTIF(B8:G8,"暫停")&gt;0,"暫停","待權責人審核"))</x:f>
        <x:v>暫停</x:v>
      </x:c>
      <x:c r="I8" s="2" t="str">
        <x:f>IF(A8="","",'商品'!K8)</x:f>
        <x:v>授權負責人</x:v>
      </x:c>
      <x:c r="J8" s="2" t="str">
        <x:f>IF(A8="","",IF(H8="暫停","向權責人補齊或修正證據","另存權責人放行紀錄"))</x:f>
        <x:v>向權責人補齊或修正證據</x:v>
      </x:c>
    </x:row>
    <x:row r="9" ht="32" customHeight="1">
      <x:c r="A9" s="2" t="str">
        <x:f>IF('商品'!A9="","",'商品'!A9)</x:f>
        <x:v>P004</x:v>
      </x:c>
      <x:c r="B9" s="2" t="str">
        <x:f>IF('商品'!A9="","",IF(AND('商品'!B9&lt;&gt;"",COUNTIF('供應商授權'!$A$6:$A$15,'商品'!B9)=1),IF(AND(INDEX('供應商授權'!$C$6:$C$15,MATCH('商品'!B9,'供應商授權'!$A$6:$A$15,0))="已核准",ISNUMBER(INDEX('供應商授權'!$D$6:$D$15,MATCH('商品'!B9,'供應商授權'!$A$6:$A$15,0))),ISNUMBER(INDEX('供應商授權'!$E$6:$E$15,MATCH('商品'!B9,'供應商授權'!$A$6:$A$15,0))),INDEX('供應商授權'!$D$6:$D$15,MATCH('商品'!B9,'供應商授權'!$A$6:$A$15,0))&lt;='使用說明'!$B$5,INDEX('供應商授權'!$E$6:$E$15,MATCH('商品'!B9,'供應商授權'!$A$6:$A$15,0))&gt;='使用說明'!$B$5,INDEX('供應商授權'!$D$6:$D$15,MATCH('商品'!B9,'供應商授權'!$A$6:$A$15,0))&lt;=INDEX('供應商授權'!$E$6:$E$15,MATCH('商品'!B9,'供應商授權'!$A$6:$A$15,0)),INDEX('供應商授權'!$F$6:$F$15,MATCH('商品'!B9,'供應商授權'!$A$6:$A$15,0))&lt;&gt;"",INDEX('供應商授權'!$G$6:$G$15,MATCH('商品'!B9,'供應商授權'!$A$6:$A$15,0))&lt;&gt;"",INDEX('供應商授權'!$H$6:$H$15,MATCH('商品'!B9,'供應商授權'!$A$6:$A$15,0))&lt;&gt;"",OR(AND(INDEX('供應商授權'!$B$6:$B$15,MATCH('商品'!B9,'供應商授權'!$A$6:$A$15,0))="校內使用",'商品'!G9="校內使用"),AND(INDEX('供應商授權'!$B$6:$B$15,MATCH('商品'!B9,'供應商授權'!$A$6:$A$15,0))="對外販售",OR('商品'!G9="對外販售",'商品'!G9="校內使用")))),"資料有效","暫停"),"暫停"))</x:f>
        <x:v>資料有效</x:v>
      </x:c>
      <x:c r="C9" s="2" t="str">
        <x:f>IF('商品'!A9="","",IF(AND('商品'!C9&lt;&gt;"",COUNTIF('標章權利'!$A$6:$A$15,'商品'!C9)=1),IF(AND(INDEX('標章權利'!$C$6:$C$15,MATCH('商品'!C9,'標章權利'!$A$6:$A$15,0))="已核准",ISNUMBER(INDEX('標章權利'!$D$6:$D$15,MATCH('商品'!C9,'標章權利'!$A$6:$A$15,0))),ISNUMBER(INDEX('標章權利'!$E$6:$E$15,MATCH('商品'!C9,'標章權利'!$A$6:$A$15,0))),INDEX('標章權利'!$D$6:$D$15,MATCH('商品'!C9,'標章權利'!$A$6:$A$15,0))&lt;='使用說明'!$B$5,INDEX('標章權利'!$E$6:$E$15,MATCH('商品'!C9,'標章權利'!$A$6:$A$15,0))&gt;='使用說明'!$B$5,INDEX('標章權利'!$D$6:$D$15,MATCH('商品'!C9,'標章權利'!$A$6:$A$15,0))&lt;=INDEX('標章權利'!$E$6:$E$15,MATCH('商品'!C9,'標章權利'!$A$6:$A$15,0)),INDEX('標章權利'!$F$6:$F$15,MATCH('商品'!C9,'標章權利'!$A$6:$A$15,0))&lt;&gt;"",INDEX('標章權利'!$B$6:$B$15,MATCH('商品'!C9,'標章權利'!$A$6:$A$15,0))&lt;&gt;""),"資料有效","暫停"),"暫停"))</x:f>
        <x:v>資料有效</x:v>
      </x:c>
      <x:c r="D9" s="2" t="str">
        <x:f>IF('商品'!A9="","",IF(AND('商品'!E9&lt;&gt;"",COUNTIF('圖稿核准'!$A$6:$A$15,'商品'!E9)=1),IF(AND(INDEX('圖稿核准'!$E$6:$E$15,MATCH('商品'!E9,'圖稿核准'!$A$6:$A$15,0))="已核准",ISNUMBER(INDEX('圖稿核准'!$F$6:$F$15,MATCH('商品'!E9,'圖稿核准'!$A$6:$A$15,0))),ISNUMBER(INDEX('圖稿核准'!$G$6:$G$15,MATCH('商品'!E9,'圖稿核准'!$A$6:$A$15,0))),INDEX('圖稿核准'!$F$6:$F$15,MATCH('商品'!E9,'圖稿核准'!$A$6:$A$15,0))&lt;='使用說明'!$B$5,INDEX('圖稿核准'!$G$6:$G$15,MATCH('商品'!E9,'圖稿核准'!$A$6:$A$15,0))&gt;='使用說明'!$B$5,INDEX('圖稿核准'!$F$6:$F$15,MATCH('商品'!E9,'圖稿核准'!$A$6:$A$15,0))&lt;=INDEX('圖稿核准'!$G$6:$G$15,MATCH('商品'!E9,'圖稿核准'!$A$6:$A$15,0)),INDEX('圖稿核准'!$H$6:$H$15,MATCH('商品'!E9,'圖稿核准'!$A$6:$A$15,0))&lt;&gt;"",INDEX('圖稿核准'!$B$6:$B$15,MATCH('商品'!E9,'圖稿核准'!$A$6:$A$15,0))='商品'!A9,INDEX('圖稿核准'!$C$6:$C$15,MATCH('商品'!E9,'圖稿核准'!$A$6:$A$15,0))='商品'!C9,INDEX('圖稿核准'!$D$6:$D$15,MATCH('商品'!E9,'圖稿核准'!$A$6:$A$15,0))='商品'!D9,'商品'!D9&lt;&gt;""),"資料有效","暫停"),"暫停"))</x:f>
        <x:v>暫停</x:v>
      </x:c>
      <x:c r="E9" s="2" t="str">
        <x:f>IF('商品'!A9="","",IF(AND('商品'!F9&lt;&gt;"",COUNTIF('通路地域範圍'!$A$6:$A$15,'商品'!F9)=1),IF(AND(INDEX('通路地域範圍'!$I$6:$I$15,MATCH('商品'!F9,'通路地域範圍'!$A$6:$A$15,0))="已核准",ISNUMBER(INDEX('通路地域範圍'!$G$6:$G$15,MATCH('商品'!F9,'通路地域範圍'!$A$6:$A$15,0))),ISNUMBER(INDEX('通路地域範圍'!$H$6:$H$15,MATCH('商品'!F9,'通路地域範圍'!$A$6:$A$15,0))),INDEX('通路地域範圍'!$G$6:$G$15,MATCH('商品'!F9,'通路地域範圍'!$A$6:$A$15,0))&lt;='使用說明'!$B$5,INDEX('通路地域範圍'!$H$6:$H$15,MATCH('商品'!F9,'通路地域範圍'!$A$6:$A$15,0))&gt;='使用說明'!$B$5,INDEX('通路地域範圍'!$G$6:$G$15,MATCH('商品'!F9,'通路地域範圍'!$A$6:$A$15,0))&lt;=INDEX('通路地域範圍'!$H$6:$H$15,MATCH('商品'!F9,'通路地域範圍'!$A$6:$A$15,0)),INDEX('通路地域範圍'!$J$6:$J$15,MATCH('商品'!F9,'通路地域範圍'!$A$6:$A$15,0))&lt;&gt;"",INDEX('通路地域範圍'!$B$6:$B$15,MATCH('商品'!F9,'通路地域範圍'!$A$6:$A$15,0))='商品'!B9,INDEX('通路地域範圍'!$C$6:$C$15,MATCH('商品'!F9,'通路地域範圍'!$A$6:$A$15,0))='商品'!C9,INDEX('通路地域範圍'!$D$6:$D$15,MATCH('商品'!F9,'通路地域範圍'!$A$6:$A$15,0))='商品'!A9,INDEX('通路地域範圍'!$E$6:$E$15,MATCH('商品'!F9,'通路地域範圍'!$A$6:$A$15,0))='商品'!G9,INDEX('通路地域範圍'!$F$6:$F$15,MATCH('商品'!F9,'通路地域範圍'!$A$6:$A$15,0))='商品'!H9,'商品'!G9&lt;&gt;"",'商品'!H9&lt;&gt;""),"資料有效","暫停"),"暫停"))</x:f>
        <x:v>資料有效</x:v>
      </x:c>
      <x:c r="F9" s="2" t="str">
        <x:f>IF('商品'!A9="","",IF(AND('商品'!I9="不適用",'商品'!J9="不適用"),"資料有效",IF(AND('商品'!I9&lt;&gt;"",'商品'!J9&lt;&gt;"",COUNTIF('標章權利'!$A$6:$A$15,'商品'!I9)=1,COUNTIF('通路地域範圍'!$A$6:$A$15,'商品'!J9)=1),IF(AND(INDEX('標章權利'!$C$6:$C$15,MATCH('商品'!I9,'標章權利'!$A$6:$A$15,0))="已核准",ISNUMBER(INDEX('標章權利'!$D$6:$D$15,MATCH('商品'!I9,'標章權利'!$A$6:$A$15,0))),ISNUMBER(INDEX('標章權利'!$E$6:$E$15,MATCH('商品'!I9,'標章權利'!$A$6:$A$15,0))),INDEX('標章權利'!$D$6:$D$15,MATCH('商品'!I9,'標章權利'!$A$6:$A$15,0))&lt;='使用說明'!$B$5,INDEX('標章權利'!$E$6:$E$15,MATCH('商品'!I9,'標章權利'!$A$6:$A$15,0))&gt;='使用說明'!$B$5,INDEX('標章權利'!$D$6:$D$15,MATCH('商品'!I9,'標章權利'!$A$6:$A$15,0))&lt;=INDEX('標章權利'!$E$6:$E$15,MATCH('商品'!I9,'標章權利'!$A$6:$A$15,0)),INDEX('標章權利'!$F$6:$F$15,MATCH('商品'!I9,'標章權利'!$A$6:$A$15,0))&lt;&gt;"",TRIM(INDEX('標章權利'!$B$6:$B$15,MATCH('商品'!I9,'標章權利'!$A$6:$A$15,0)))&lt;&gt;"",INDEX('通路地域範圍'!$I$6:$I$15,MATCH('商品'!J9,'通路地域範圍'!$A$6:$A$15,0))="已核准",ISNUMBER(INDEX('通路地域範圍'!$G$6:$G$15,MATCH('商品'!J9,'通路地域範圍'!$A$6:$A$15,0))),ISNUMBER(INDEX('通路地域範圍'!$H$6:$H$15,MATCH('商品'!J9,'通路地域範圍'!$A$6:$A$15,0))),INDEX('通路地域範圍'!$G$6:$G$15,MATCH('商品'!J9,'通路地域範圍'!$A$6:$A$15,0))&lt;='使用說明'!$B$5,INDEX('通路地域範圍'!$H$6:$H$15,MATCH('商品'!J9,'通路地域範圍'!$A$6:$A$15,0))&gt;='使用說明'!$B$5,INDEX('通路地域範圍'!$G$6:$G$15,MATCH('商品'!J9,'通路地域範圍'!$A$6:$A$15,0))&lt;=INDEX('通路地域範圍'!$H$6:$H$15,MATCH('商品'!J9,'通路地域範圍'!$A$6:$A$15,0)),INDEX('通路地域範圍'!$J$6:$J$15,MATCH('商品'!J9,'通路地域範圍'!$A$6:$A$15,0))&lt;&gt;"",INDEX('通路地域範圍'!$B$6:$B$15,MATCH('商品'!J9,'通路地域範圍'!$A$6:$A$15,0))='商品'!B9,INDEX('通路地域範圍'!$C$6:$C$15,MATCH('商品'!J9,'通路地域範圍'!$A$6:$A$15,0))='商品'!I9,INDEX('通路地域範圍'!$D$6:$D$15,MATCH('商品'!J9,'通路地域範圍'!$A$6:$A$15,0))='商品'!A9,INDEX('通路地域範圍'!$E$6:$E$15,MATCH('商品'!J9,'通路地域範圍'!$A$6:$A$15,0))='商品'!G9,INDEX('通路地域範圍'!$F$6:$F$15,MATCH('商品'!J9,'通路地域範圍'!$A$6:$A$15,0))='商品'!H9,'商品'!G9&lt;&gt;"",'商品'!H9&lt;&gt;""),"資料有效","暫停"),"暫停")))</x:f>
        <x:v>資料有效</x:v>
      </x:c>
      <x:c r="G9" s="2" t="str">
        <x:f>IF('商品'!A9="","",IF(AND('商品'!A9&lt;&gt;"",COUNTIF('商品'!$A$6:$A$15,'商品'!A9)=1,'商品'!K9&lt;&gt;""),IF(AND(1=1),"資料有效","暫停"),"暫停"))</x:f>
        <x:v>資料有效</x:v>
      </x:c>
      <x:c r="H9" s="2" t="str">
        <x:f>IF(A9="","",IF(COUNTIF(B9:G9,"暫停")&gt;0,"暫停","待權責人審核"))</x:f>
        <x:v>暫停</x:v>
      </x:c>
      <x:c r="I9" s="2" t="str">
        <x:f>IF(A9="","",'商品'!K9)</x:f>
        <x:v>授權負責人</x:v>
      </x:c>
      <x:c r="J9" s="2" t="str">
        <x:f>IF(A9="","",IF(H9="暫停","向權責人補齊或修正證據","另存權責人放行紀錄"))</x:f>
        <x:v>向權責人補齊或修正證據</x:v>
      </x:c>
    </x:row>
    <x:row r="10" ht="32" customHeight="1">
      <x:c r="A10" s="2" t="str">
        <x:f>IF('商品'!A10="","",'商品'!A10)</x:f>
        <x:v>P005</x:v>
      </x:c>
      <x:c r="B10" s="2" t="str">
        <x:f>IF('商品'!A10="","",IF(AND('商品'!B10&lt;&gt;"",COUNTIF('供應商授權'!$A$6:$A$15,'商品'!B10)=1),IF(AND(INDEX('供應商授權'!$C$6:$C$15,MATCH('商品'!B10,'供應商授權'!$A$6:$A$15,0))="已核准",ISNUMBER(INDEX('供應商授權'!$D$6:$D$15,MATCH('商品'!B10,'供應商授權'!$A$6:$A$15,0))),ISNUMBER(INDEX('供應商授權'!$E$6:$E$15,MATCH('商品'!B10,'供應商授權'!$A$6:$A$15,0))),INDEX('供應商授權'!$D$6:$D$15,MATCH('商品'!B10,'供應商授權'!$A$6:$A$15,0))&lt;='使用說明'!$B$5,INDEX('供應商授權'!$E$6:$E$15,MATCH('商品'!B10,'供應商授權'!$A$6:$A$15,0))&gt;='使用說明'!$B$5,INDEX('供應商授權'!$D$6:$D$15,MATCH('商品'!B10,'供應商授權'!$A$6:$A$15,0))&lt;=INDEX('供應商授權'!$E$6:$E$15,MATCH('商品'!B10,'供應商授權'!$A$6:$A$15,0)),INDEX('供應商授權'!$F$6:$F$15,MATCH('商品'!B10,'供應商授權'!$A$6:$A$15,0))&lt;&gt;"",INDEX('供應商授權'!$G$6:$G$15,MATCH('商品'!B10,'供應商授權'!$A$6:$A$15,0))&lt;&gt;"",INDEX('供應商授權'!$H$6:$H$15,MATCH('商品'!B10,'供應商授權'!$A$6:$A$15,0))&lt;&gt;"",OR(AND(INDEX('供應商授權'!$B$6:$B$15,MATCH('商品'!B10,'供應商授權'!$A$6:$A$15,0))="校內使用",'商品'!G10="校內使用"),AND(INDEX('供應商授權'!$B$6:$B$15,MATCH('商品'!B10,'供應商授權'!$A$6:$A$15,0))="對外販售",OR('商品'!G10="對外販售",'商品'!G10="校內使用")))),"資料有效","暫停"),"暫停"))</x:f>
        <x:v>資料有效</x:v>
      </x:c>
      <x:c r="C10" s="2" t="str">
        <x:f>IF('商品'!A10="","",IF(AND('商品'!C10&lt;&gt;"",COUNTIF('標章權利'!$A$6:$A$15,'商品'!C10)=1),IF(AND(INDEX('標章權利'!$C$6:$C$15,MATCH('商品'!C10,'標章權利'!$A$6:$A$15,0))="已核准",ISNUMBER(INDEX('標章權利'!$D$6:$D$15,MATCH('商品'!C10,'標章權利'!$A$6:$A$15,0))),ISNUMBER(INDEX('標章權利'!$E$6:$E$15,MATCH('商品'!C10,'標章權利'!$A$6:$A$15,0))),INDEX('標章權利'!$D$6:$D$15,MATCH('商品'!C10,'標章權利'!$A$6:$A$15,0))&lt;='使用說明'!$B$5,INDEX('標章權利'!$E$6:$E$15,MATCH('商品'!C10,'標章權利'!$A$6:$A$15,0))&gt;='使用說明'!$B$5,INDEX('標章權利'!$D$6:$D$15,MATCH('商品'!C10,'標章權利'!$A$6:$A$15,0))&lt;=INDEX('標章權利'!$E$6:$E$15,MATCH('商品'!C10,'標章權利'!$A$6:$A$15,0)),INDEX('標章權利'!$F$6:$F$15,MATCH('商品'!C10,'標章權利'!$A$6:$A$15,0))&lt;&gt;"",INDEX('標章權利'!$B$6:$B$15,MATCH('商品'!C10,'標章權利'!$A$6:$A$15,0))&lt;&gt;""),"資料有效","暫停"),"暫停"))</x:f>
        <x:v>資料有效</x:v>
      </x:c>
      <x:c r="D10" s="2" t="str">
        <x:f>IF('商品'!A10="","",IF(AND('商品'!E10&lt;&gt;"",COUNTIF('圖稿核准'!$A$6:$A$15,'商品'!E10)=1),IF(AND(INDEX('圖稿核准'!$E$6:$E$15,MATCH('商品'!E10,'圖稿核准'!$A$6:$A$15,0))="已核准",ISNUMBER(INDEX('圖稿核准'!$F$6:$F$15,MATCH('商品'!E10,'圖稿核准'!$A$6:$A$15,0))),ISNUMBER(INDEX('圖稿核准'!$G$6:$G$15,MATCH('商品'!E10,'圖稿核准'!$A$6:$A$15,0))),INDEX('圖稿核准'!$F$6:$F$15,MATCH('商品'!E10,'圖稿核准'!$A$6:$A$15,0))&lt;='使用說明'!$B$5,INDEX('圖稿核准'!$G$6:$G$15,MATCH('商品'!E10,'圖稿核准'!$A$6:$A$15,0))&gt;='使用說明'!$B$5,INDEX('圖稿核准'!$F$6:$F$15,MATCH('商品'!E10,'圖稿核准'!$A$6:$A$15,0))&lt;=INDEX('圖稿核准'!$G$6:$G$15,MATCH('商品'!E10,'圖稿核准'!$A$6:$A$15,0)),INDEX('圖稿核准'!$H$6:$H$15,MATCH('商品'!E10,'圖稿核准'!$A$6:$A$15,0))&lt;&gt;"",INDEX('圖稿核准'!$B$6:$B$15,MATCH('商品'!E10,'圖稿核准'!$A$6:$A$15,0))='商品'!A10,INDEX('圖稿核准'!$C$6:$C$15,MATCH('商品'!E10,'圖稿核准'!$A$6:$A$15,0))='商品'!C10,INDEX('圖稿核准'!$D$6:$D$15,MATCH('商品'!E10,'圖稿核准'!$A$6:$A$15,0))='商品'!D10,'商品'!D10&lt;&gt;""),"資料有效","暫停"),"暫停"))</x:f>
        <x:v>資料有效</x:v>
      </x:c>
      <x:c r="E10" s="2" t="str">
        <x:f>IF('商品'!A10="","",IF(AND('商品'!F10&lt;&gt;"",COUNTIF('通路地域範圍'!$A$6:$A$15,'商品'!F10)=1),IF(AND(INDEX('通路地域範圍'!$I$6:$I$15,MATCH('商品'!F10,'通路地域範圍'!$A$6:$A$15,0))="已核准",ISNUMBER(INDEX('通路地域範圍'!$G$6:$G$15,MATCH('商品'!F10,'通路地域範圍'!$A$6:$A$15,0))),ISNUMBER(INDEX('通路地域範圍'!$H$6:$H$15,MATCH('商品'!F10,'通路地域範圍'!$A$6:$A$15,0))),INDEX('通路地域範圍'!$G$6:$G$15,MATCH('商品'!F10,'通路地域範圍'!$A$6:$A$15,0))&lt;='使用說明'!$B$5,INDEX('通路地域範圍'!$H$6:$H$15,MATCH('商品'!F10,'通路地域範圍'!$A$6:$A$15,0))&gt;='使用說明'!$B$5,INDEX('通路地域範圍'!$G$6:$G$15,MATCH('商品'!F10,'通路地域範圍'!$A$6:$A$15,0))&lt;=INDEX('通路地域範圍'!$H$6:$H$15,MATCH('商品'!F10,'通路地域範圍'!$A$6:$A$15,0)),INDEX('通路地域範圍'!$J$6:$J$15,MATCH('商品'!F10,'通路地域範圍'!$A$6:$A$15,0))&lt;&gt;"",INDEX('通路地域範圍'!$B$6:$B$15,MATCH('商品'!F10,'通路地域範圍'!$A$6:$A$15,0))='商品'!B10,INDEX('通路地域範圍'!$C$6:$C$15,MATCH('商品'!F10,'通路地域範圍'!$A$6:$A$15,0))='商品'!C10,INDEX('通路地域範圍'!$D$6:$D$15,MATCH('商品'!F10,'通路地域範圍'!$A$6:$A$15,0))='商品'!A10,INDEX('通路地域範圍'!$E$6:$E$15,MATCH('商品'!F10,'通路地域範圍'!$A$6:$A$15,0))='商品'!G10,INDEX('通路地域範圍'!$F$6:$F$15,MATCH('商品'!F10,'通路地域範圍'!$A$6:$A$15,0))='商品'!H10,'商品'!G10&lt;&gt;"",'商品'!H10&lt;&gt;""),"資料有效","暫停"),"暫停"))</x:f>
        <x:v>資料有效</x:v>
      </x:c>
      <x:c r="F10" s="2" t="str">
        <x:f>IF('商品'!A10="","",IF(AND('商品'!I10="不適用",'商品'!J10="不適用"),"資料有效",IF(AND('商品'!I10&lt;&gt;"",'商品'!J10&lt;&gt;"",COUNTIF('標章權利'!$A$6:$A$15,'商品'!I10)=1,COUNTIF('通路地域範圍'!$A$6:$A$15,'商品'!J10)=1),IF(AND(INDEX('標章權利'!$C$6:$C$15,MATCH('商品'!I10,'標章權利'!$A$6:$A$15,0))="已核准",ISNUMBER(INDEX('標章權利'!$D$6:$D$15,MATCH('商品'!I10,'標章權利'!$A$6:$A$15,0))),ISNUMBER(INDEX('標章權利'!$E$6:$E$15,MATCH('商品'!I10,'標章權利'!$A$6:$A$15,0))),INDEX('標章權利'!$D$6:$D$15,MATCH('商品'!I10,'標章權利'!$A$6:$A$15,0))&lt;='使用說明'!$B$5,INDEX('標章權利'!$E$6:$E$15,MATCH('商品'!I10,'標章權利'!$A$6:$A$15,0))&gt;='使用說明'!$B$5,INDEX('標章權利'!$D$6:$D$15,MATCH('商品'!I10,'標章權利'!$A$6:$A$15,0))&lt;=INDEX('標章權利'!$E$6:$E$15,MATCH('商品'!I10,'標章權利'!$A$6:$A$15,0)),INDEX('標章權利'!$F$6:$F$15,MATCH('商品'!I10,'標章權利'!$A$6:$A$15,0))&lt;&gt;"",TRIM(INDEX('標章權利'!$B$6:$B$15,MATCH('商品'!I10,'標章權利'!$A$6:$A$15,0)))&lt;&gt;"",INDEX('通路地域範圍'!$I$6:$I$15,MATCH('商品'!J10,'通路地域範圍'!$A$6:$A$15,0))="已核准",ISNUMBER(INDEX('通路地域範圍'!$G$6:$G$15,MATCH('商品'!J10,'通路地域範圍'!$A$6:$A$15,0))),ISNUMBER(INDEX('通路地域範圍'!$H$6:$H$15,MATCH('商品'!J10,'通路地域範圍'!$A$6:$A$15,0))),INDEX('通路地域範圍'!$G$6:$G$15,MATCH('商品'!J10,'通路地域範圍'!$A$6:$A$15,0))&lt;='使用說明'!$B$5,INDEX('通路地域範圍'!$H$6:$H$15,MATCH('商品'!J10,'通路地域範圍'!$A$6:$A$15,0))&gt;='使用說明'!$B$5,INDEX('通路地域範圍'!$G$6:$G$15,MATCH('商品'!J10,'通路地域範圍'!$A$6:$A$15,0))&lt;=INDEX('通路地域範圍'!$H$6:$H$15,MATCH('商品'!J10,'通路地域範圍'!$A$6:$A$15,0)),INDEX('通路地域範圍'!$J$6:$J$15,MATCH('商品'!J10,'通路地域範圍'!$A$6:$A$15,0))&lt;&gt;"",INDEX('通路地域範圍'!$B$6:$B$15,MATCH('商品'!J10,'通路地域範圍'!$A$6:$A$15,0))='商品'!B10,INDEX('通路地域範圍'!$C$6:$C$15,MATCH('商品'!J10,'通路地域範圍'!$A$6:$A$15,0))='商品'!I10,INDEX('通路地域範圍'!$D$6:$D$15,MATCH('商品'!J10,'通路地域範圍'!$A$6:$A$15,0))='商品'!A10,INDEX('通路地域範圍'!$E$6:$E$15,MATCH('商品'!J10,'通路地域範圍'!$A$6:$A$15,0))='商品'!G10,INDEX('通路地域範圍'!$F$6:$F$15,MATCH('商品'!J10,'通路地域範圍'!$A$6:$A$15,0))='商品'!H10,'商品'!G10&lt;&gt;"",'商品'!H10&lt;&gt;""),"資料有效","暫停"),"暫停")))</x:f>
        <x:v>資料有效</x:v>
      </x:c>
      <x:c r="G10" s="2" t="str">
        <x:f>IF('商品'!A10="","",IF(AND('商品'!A10&lt;&gt;"",COUNTIF('商品'!$A$6:$A$15,'商品'!A10)=1,'商品'!K10&lt;&gt;""),IF(AND(1=1),"資料有效","暫停"),"暫停"))</x:f>
        <x:v>資料有效</x:v>
      </x:c>
      <x:c r="H10" s="2" t="str">
        <x:f>IF(A10="","",IF(COUNTIF(B10:G10,"暫停")&gt;0,"暫停","待權責人審核"))</x:f>
        <x:v>待權責人審核</x:v>
      </x:c>
      <x:c r="I10" s="2" t="str">
        <x:f>IF(A10="","",'商品'!K10)</x:f>
        <x:v>授權負責人</x:v>
      </x:c>
      <x:c r="J10" s="2" t="str">
        <x:f>IF(A10="","",IF(H10="暫停","向權責人補齊或修正證據","另存權責人放行紀錄"))</x:f>
        <x:v>另存權責人放行紀錄</x:v>
      </x:c>
    </x:row>
    <x:row r="11" ht="32" customHeight="1">
      <x:c r="A11" s="2" t="str">
        <x:f>IF('商品'!A11="","",'商品'!A11)</x:f>
        <x:v>P006</x:v>
      </x:c>
      <x:c r="B11" s="2" t="str">
        <x:f>IF('商品'!A11="","",IF(AND('商品'!B11&lt;&gt;"",COUNTIF('供應商授權'!$A$6:$A$15,'商品'!B11)=1),IF(AND(INDEX('供應商授權'!$C$6:$C$15,MATCH('商品'!B11,'供應商授權'!$A$6:$A$15,0))="已核准",ISNUMBER(INDEX('供應商授權'!$D$6:$D$15,MATCH('商品'!B11,'供應商授權'!$A$6:$A$15,0))),ISNUMBER(INDEX('供應商授權'!$E$6:$E$15,MATCH('商品'!B11,'供應商授權'!$A$6:$A$15,0))),INDEX('供應商授權'!$D$6:$D$15,MATCH('商品'!B11,'供應商授權'!$A$6:$A$15,0))&lt;='使用說明'!$B$5,INDEX('供應商授權'!$E$6:$E$15,MATCH('商品'!B11,'供應商授權'!$A$6:$A$15,0))&gt;='使用說明'!$B$5,INDEX('供應商授權'!$D$6:$D$15,MATCH('商品'!B11,'供應商授權'!$A$6:$A$15,0))&lt;=INDEX('供應商授權'!$E$6:$E$15,MATCH('商品'!B11,'供應商授權'!$A$6:$A$15,0)),INDEX('供應商授權'!$F$6:$F$15,MATCH('商品'!B11,'供應商授權'!$A$6:$A$15,0))&lt;&gt;"",INDEX('供應商授權'!$G$6:$G$15,MATCH('商品'!B11,'供應商授權'!$A$6:$A$15,0))&lt;&gt;"",INDEX('供應商授權'!$H$6:$H$15,MATCH('商品'!B11,'供應商授權'!$A$6:$A$15,0))&lt;&gt;"",OR(AND(INDEX('供應商授權'!$B$6:$B$15,MATCH('商品'!B11,'供應商授權'!$A$6:$A$15,0))="校內使用",'商品'!G11="校內使用"),AND(INDEX('供應商授權'!$B$6:$B$15,MATCH('商品'!B11,'供應商授權'!$A$6:$A$15,0))="對外販售",OR('商品'!G11="對外販售",'商品'!G11="校內使用")))),"資料有效","暫停"),"暫停"))</x:f>
        <x:v>暫停</x:v>
      </x:c>
      <x:c r="C11" s="2" t="str">
        <x:f>IF('商品'!A11="","",IF(AND('商品'!C11&lt;&gt;"",COUNTIF('標章權利'!$A$6:$A$15,'商品'!C11)=1),IF(AND(INDEX('標章權利'!$C$6:$C$15,MATCH('商品'!C11,'標章權利'!$A$6:$A$15,0))="已核准",ISNUMBER(INDEX('標章權利'!$D$6:$D$15,MATCH('商品'!C11,'標章權利'!$A$6:$A$15,0))),ISNUMBER(INDEX('標章權利'!$E$6:$E$15,MATCH('商品'!C11,'標章權利'!$A$6:$A$15,0))),INDEX('標章權利'!$D$6:$D$15,MATCH('商品'!C11,'標章權利'!$A$6:$A$15,0))&lt;='使用說明'!$B$5,INDEX('標章權利'!$E$6:$E$15,MATCH('商品'!C11,'標章權利'!$A$6:$A$15,0))&gt;='使用說明'!$B$5,INDEX('標章權利'!$D$6:$D$15,MATCH('商品'!C11,'標章權利'!$A$6:$A$15,0))&lt;=INDEX('標章權利'!$E$6:$E$15,MATCH('商品'!C11,'標章權利'!$A$6:$A$15,0)),INDEX('標章權利'!$F$6:$F$15,MATCH('商品'!C11,'標章權利'!$A$6:$A$15,0))&lt;&gt;"",INDEX('標章權利'!$B$6:$B$15,MATCH('商品'!C11,'標章權利'!$A$6:$A$15,0))&lt;&gt;""),"資料有效","暫停"),"暫停"))</x:f>
        <x:v>資料有效</x:v>
      </x:c>
      <x:c r="D11" s="2" t="str">
        <x:f>IF('商品'!A11="","",IF(AND('商品'!E11&lt;&gt;"",COUNTIF('圖稿核准'!$A$6:$A$15,'商品'!E11)=1),IF(AND(INDEX('圖稿核准'!$E$6:$E$15,MATCH('商品'!E11,'圖稿核准'!$A$6:$A$15,0))="已核准",ISNUMBER(INDEX('圖稿核准'!$F$6:$F$15,MATCH('商品'!E11,'圖稿核准'!$A$6:$A$15,0))),ISNUMBER(INDEX('圖稿核准'!$G$6:$G$15,MATCH('商品'!E11,'圖稿核准'!$A$6:$A$15,0))),INDEX('圖稿核准'!$F$6:$F$15,MATCH('商品'!E11,'圖稿核准'!$A$6:$A$15,0))&lt;='使用說明'!$B$5,INDEX('圖稿核准'!$G$6:$G$15,MATCH('商品'!E11,'圖稿核准'!$A$6:$A$15,0))&gt;='使用說明'!$B$5,INDEX('圖稿核准'!$F$6:$F$15,MATCH('商品'!E11,'圖稿核准'!$A$6:$A$15,0))&lt;=INDEX('圖稿核准'!$G$6:$G$15,MATCH('商品'!E11,'圖稿核准'!$A$6:$A$15,0)),INDEX('圖稿核准'!$H$6:$H$15,MATCH('商品'!E11,'圖稿核准'!$A$6:$A$15,0))&lt;&gt;"",INDEX('圖稿核准'!$B$6:$B$15,MATCH('商品'!E11,'圖稿核准'!$A$6:$A$15,0))='商品'!A11,INDEX('圖稿核准'!$C$6:$C$15,MATCH('商品'!E11,'圖稿核准'!$A$6:$A$15,0))='商品'!C11,INDEX('圖稿核准'!$D$6:$D$15,MATCH('商品'!E11,'圖稿核准'!$A$6:$A$15,0))='商品'!D11,'商品'!D11&lt;&gt;""),"資料有效","暫停"),"暫停"))</x:f>
        <x:v>暫停</x:v>
      </x:c>
      <x:c r="E11" s="2" t="str">
        <x:f>IF('商品'!A11="","",IF(AND('商品'!F11&lt;&gt;"",COUNTIF('通路地域範圍'!$A$6:$A$15,'商品'!F11)=1),IF(AND(INDEX('通路地域範圍'!$I$6:$I$15,MATCH('商品'!F11,'通路地域範圍'!$A$6:$A$15,0))="已核准",ISNUMBER(INDEX('通路地域範圍'!$G$6:$G$15,MATCH('商品'!F11,'通路地域範圍'!$A$6:$A$15,0))),ISNUMBER(INDEX('通路地域範圍'!$H$6:$H$15,MATCH('商品'!F11,'通路地域範圍'!$A$6:$A$15,0))),INDEX('通路地域範圍'!$G$6:$G$15,MATCH('商品'!F11,'通路地域範圍'!$A$6:$A$15,0))&lt;='使用說明'!$B$5,INDEX('通路地域範圍'!$H$6:$H$15,MATCH('商品'!F11,'通路地域範圍'!$A$6:$A$15,0))&gt;='使用說明'!$B$5,INDEX('通路地域範圍'!$G$6:$G$15,MATCH('商品'!F11,'通路地域範圍'!$A$6:$A$15,0))&lt;=INDEX('通路地域範圍'!$H$6:$H$15,MATCH('商品'!F11,'通路地域範圍'!$A$6:$A$15,0)),INDEX('通路地域範圍'!$J$6:$J$15,MATCH('商品'!F11,'通路地域範圍'!$A$6:$A$15,0))&lt;&gt;"",INDEX('通路地域範圍'!$B$6:$B$15,MATCH('商品'!F11,'通路地域範圍'!$A$6:$A$15,0))='商品'!B11,INDEX('通路地域範圍'!$C$6:$C$15,MATCH('商品'!F11,'通路地域範圍'!$A$6:$A$15,0))='商品'!C11,INDEX('通路地域範圍'!$D$6:$D$15,MATCH('商品'!F11,'通路地域範圍'!$A$6:$A$15,0))='商品'!A11,INDEX('通路地域範圍'!$E$6:$E$15,MATCH('商品'!F11,'通路地域範圍'!$A$6:$A$15,0))='商品'!G11,INDEX('通路地域範圍'!$F$6:$F$15,MATCH('商品'!F11,'通路地域範圍'!$A$6:$A$15,0))='商品'!H11,'商品'!G11&lt;&gt;"",'商品'!H11&lt;&gt;""),"資料有效","暫停"),"暫停"))</x:f>
        <x:v>資料有效</x:v>
      </x:c>
      <x:c r="F11" s="2" t="str">
        <x:f>IF('商品'!A11="","",IF(AND('商品'!I11="不適用",'商品'!J11="不適用"),"資料有效",IF(AND('商品'!I11&lt;&gt;"",'商品'!J11&lt;&gt;"",COUNTIF('標章權利'!$A$6:$A$15,'商品'!I11)=1,COUNTIF('通路地域範圍'!$A$6:$A$15,'商品'!J11)=1),IF(AND(INDEX('標章權利'!$C$6:$C$15,MATCH('商品'!I11,'標章權利'!$A$6:$A$15,0))="已核准",ISNUMBER(INDEX('標章權利'!$D$6:$D$15,MATCH('商品'!I11,'標章權利'!$A$6:$A$15,0))),ISNUMBER(INDEX('標章權利'!$E$6:$E$15,MATCH('商品'!I11,'標章權利'!$A$6:$A$15,0))),INDEX('標章權利'!$D$6:$D$15,MATCH('商品'!I11,'標章權利'!$A$6:$A$15,0))&lt;='使用說明'!$B$5,INDEX('標章權利'!$E$6:$E$15,MATCH('商品'!I11,'標章權利'!$A$6:$A$15,0))&gt;='使用說明'!$B$5,INDEX('標章權利'!$D$6:$D$15,MATCH('商品'!I11,'標章權利'!$A$6:$A$15,0))&lt;=INDEX('標章權利'!$E$6:$E$15,MATCH('商品'!I11,'標章權利'!$A$6:$A$15,0)),INDEX('標章權利'!$F$6:$F$15,MATCH('商品'!I11,'標章權利'!$A$6:$A$15,0))&lt;&gt;"",TRIM(INDEX('標章權利'!$B$6:$B$15,MATCH('商品'!I11,'標章權利'!$A$6:$A$15,0)))&lt;&gt;"",INDEX('通路地域範圍'!$I$6:$I$15,MATCH('商品'!J11,'通路地域範圍'!$A$6:$A$15,0))="已核准",ISNUMBER(INDEX('通路地域範圍'!$G$6:$G$15,MATCH('商品'!J11,'通路地域範圍'!$A$6:$A$15,0))),ISNUMBER(INDEX('通路地域範圍'!$H$6:$H$15,MATCH('商品'!J11,'通路地域範圍'!$A$6:$A$15,0))),INDEX('通路地域範圍'!$G$6:$G$15,MATCH('商品'!J11,'通路地域範圍'!$A$6:$A$15,0))&lt;='使用說明'!$B$5,INDEX('通路地域範圍'!$H$6:$H$15,MATCH('商品'!J11,'通路地域範圍'!$A$6:$A$15,0))&gt;='使用說明'!$B$5,INDEX('通路地域範圍'!$G$6:$G$15,MATCH('商品'!J11,'通路地域範圍'!$A$6:$A$15,0))&lt;=INDEX('通路地域範圍'!$H$6:$H$15,MATCH('商品'!J11,'通路地域範圍'!$A$6:$A$15,0)),INDEX('通路地域範圍'!$J$6:$J$15,MATCH('商品'!J11,'通路地域範圍'!$A$6:$A$15,0))&lt;&gt;"",INDEX('通路地域範圍'!$B$6:$B$15,MATCH('商品'!J11,'通路地域範圍'!$A$6:$A$15,0))='商品'!B11,INDEX('通路地域範圍'!$C$6:$C$15,MATCH('商品'!J11,'通路地域範圍'!$A$6:$A$15,0))='商品'!I11,INDEX('通路地域範圍'!$D$6:$D$15,MATCH('商品'!J11,'通路地域範圍'!$A$6:$A$15,0))='商品'!A11,INDEX('通路地域範圍'!$E$6:$E$15,MATCH('商品'!J11,'通路地域範圍'!$A$6:$A$15,0))='商品'!G11,INDEX('通路地域範圍'!$F$6:$F$15,MATCH('商品'!J11,'通路地域範圍'!$A$6:$A$15,0))='商品'!H11,'商品'!G11&lt;&gt;"",'商品'!H11&lt;&gt;""),"資料有效","暫停"),"暫停")))</x:f>
        <x:v>暫停</x:v>
      </x:c>
      <x:c r="G11" s="2" t="str">
        <x:f>IF('商品'!A11="","",IF(AND('商品'!A11&lt;&gt;"",COUNTIF('商品'!$A$6:$A$15,'商品'!A11)=1,'商品'!K11&lt;&gt;""),IF(AND(1=1),"資料有效","暫停"),"暫停"))</x:f>
        <x:v>資料有效</x:v>
      </x:c>
      <x:c r="H11" s="2" t="str">
        <x:f>IF(A11="","",IF(COUNTIF(B11:G11,"暫停")&gt;0,"暫停","待權責人審核"))</x:f>
        <x:v>暫停</x:v>
      </x:c>
      <x:c r="I11" s="2" t="str">
        <x:f>IF(A11="","",'商品'!K11)</x:f>
        <x:v>授權負責人</x:v>
      </x:c>
      <x:c r="J11" s="2" t="str">
        <x:f>IF(A11="","",IF(H11="暫停","向權責人補齊或修正證據","另存權責人放行紀錄"))</x:f>
        <x:v>向權責人補齊或修正證據</x:v>
      </x:c>
    </x:row>
    <x:row r="12" ht="32" customHeight="1">
      <x:c r="A12" s="2" t="str">
        <x:f>IF('商品'!A12="","",'商品'!A12)</x:f>
      </x:c>
      <x:c r="B12" s="2" t="str">
        <x:f>IF('商品'!A12="","",IF(AND('商品'!B12&lt;&gt;"",COUNTIF('供應商授權'!$A$6:$A$15,'商品'!B12)=1),IF(AND(INDEX('供應商授權'!$C$6:$C$15,MATCH('商品'!B12,'供應商授權'!$A$6:$A$15,0))="已核准",ISNUMBER(INDEX('供應商授權'!$D$6:$D$15,MATCH('商品'!B12,'供應商授權'!$A$6:$A$15,0))),ISNUMBER(INDEX('供應商授權'!$E$6:$E$15,MATCH('商品'!B12,'供應商授權'!$A$6:$A$15,0))),INDEX('供應商授權'!$D$6:$D$15,MATCH('商品'!B12,'供應商授權'!$A$6:$A$15,0))&lt;='使用說明'!$B$5,INDEX('供應商授權'!$E$6:$E$15,MATCH('商品'!B12,'供應商授權'!$A$6:$A$15,0))&gt;='使用說明'!$B$5,INDEX('供應商授權'!$D$6:$D$15,MATCH('商品'!B12,'供應商授權'!$A$6:$A$15,0))&lt;=INDEX('供應商授權'!$E$6:$E$15,MATCH('商品'!B12,'供應商授權'!$A$6:$A$15,0)),INDEX('供應商授權'!$F$6:$F$15,MATCH('商品'!B12,'供應商授權'!$A$6:$A$15,0))&lt;&gt;"",INDEX('供應商授權'!$G$6:$G$15,MATCH('商品'!B12,'供應商授權'!$A$6:$A$15,0))&lt;&gt;"",INDEX('供應商授權'!$H$6:$H$15,MATCH('商品'!B12,'供應商授權'!$A$6:$A$15,0))&lt;&gt;"",OR(AND(INDEX('供應商授權'!$B$6:$B$15,MATCH('商品'!B12,'供應商授權'!$A$6:$A$15,0))="校內使用",'商品'!G12="校內使用"),AND(INDEX('供應商授權'!$B$6:$B$15,MATCH('商品'!B12,'供應商授權'!$A$6:$A$15,0))="對外販售",OR('商品'!G12="對外販售",'商品'!G12="校內使用")))),"資料有效","暫停"),"暫停"))</x:f>
      </x:c>
      <x:c r="C12" s="2" t="str">
        <x:f>IF('商品'!A12="","",IF(AND('商品'!C12&lt;&gt;"",COUNTIF('標章權利'!$A$6:$A$15,'商品'!C12)=1),IF(AND(INDEX('標章權利'!$C$6:$C$15,MATCH('商品'!C12,'標章權利'!$A$6:$A$15,0))="已核准",ISNUMBER(INDEX('標章權利'!$D$6:$D$15,MATCH('商品'!C12,'標章權利'!$A$6:$A$15,0))),ISNUMBER(INDEX('標章權利'!$E$6:$E$15,MATCH('商品'!C12,'標章權利'!$A$6:$A$15,0))),INDEX('標章權利'!$D$6:$D$15,MATCH('商品'!C12,'標章權利'!$A$6:$A$15,0))&lt;='使用說明'!$B$5,INDEX('標章權利'!$E$6:$E$15,MATCH('商品'!C12,'標章權利'!$A$6:$A$15,0))&gt;='使用說明'!$B$5,INDEX('標章權利'!$D$6:$D$15,MATCH('商品'!C12,'標章權利'!$A$6:$A$15,0))&lt;=INDEX('標章權利'!$E$6:$E$15,MATCH('商品'!C12,'標章權利'!$A$6:$A$15,0)),INDEX('標章權利'!$F$6:$F$15,MATCH('商品'!C12,'標章權利'!$A$6:$A$15,0))&lt;&gt;"",INDEX('標章權利'!$B$6:$B$15,MATCH('商品'!C12,'標章權利'!$A$6:$A$15,0))&lt;&gt;""),"資料有效","暫停"),"暫停"))</x:f>
      </x:c>
      <x:c r="D12" s="2" t="str">
        <x:f>IF('商品'!A12="","",IF(AND('商品'!E12&lt;&gt;"",COUNTIF('圖稿核准'!$A$6:$A$15,'商品'!E12)=1),IF(AND(INDEX('圖稿核准'!$E$6:$E$15,MATCH('商品'!E12,'圖稿核准'!$A$6:$A$15,0))="已核准",ISNUMBER(INDEX('圖稿核准'!$F$6:$F$15,MATCH('商品'!E12,'圖稿核准'!$A$6:$A$15,0))),ISNUMBER(INDEX('圖稿核准'!$G$6:$G$15,MATCH('商品'!E12,'圖稿核准'!$A$6:$A$15,0))),INDEX('圖稿核准'!$F$6:$F$15,MATCH('商品'!E12,'圖稿核准'!$A$6:$A$15,0))&lt;='使用說明'!$B$5,INDEX('圖稿核准'!$G$6:$G$15,MATCH('商品'!E12,'圖稿核准'!$A$6:$A$15,0))&gt;='使用說明'!$B$5,INDEX('圖稿核准'!$F$6:$F$15,MATCH('商品'!E12,'圖稿核准'!$A$6:$A$15,0))&lt;=INDEX('圖稿核准'!$G$6:$G$15,MATCH('商品'!E12,'圖稿核准'!$A$6:$A$15,0)),INDEX('圖稿核准'!$H$6:$H$15,MATCH('商品'!E12,'圖稿核准'!$A$6:$A$15,0))&lt;&gt;"",INDEX('圖稿核准'!$B$6:$B$15,MATCH('商品'!E12,'圖稿核准'!$A$6:$A$15,0))='商品'!A12,INDEX('圖稿核准'!$C$6:$C$15,MATCH('商品'!E12,'圖稿核准'!$A$6:$A$15,0))='商品'!C12,INDEX('圖稿核准'!$D$6:$D$15,MATCH('商品'!E12,'圖稿核准'!$A$6:$A$15,0))='商品'!D12,'商品'!D12&lt;&gt;""),"資料有效","暫停"),"暫停"))</x:f>
      </x:c>
      <x:c r="E12" s="2" t="str">
        <x:f>IF('商品'!A12="","",IF(AND('商品'!F12&lt;&gt;"",COUNTIF('通路地域範圍'!$A$6:$A$15,'商品'!F12)=1),IF(AND(INDEX('通路地域範圍'!$I$6:$I$15,MATCH('商品'!F12,'通路地域範圍'!$A$6:$A$15,0))="已核准",ISNUMBER(INDEX('通路地域範圍'!$G$6:$G$15,MATCH('商品'!F12,'通路地域範圍'!$A$6:$A$15,0))),ISNUMBER(INDEX('通路地域範圍'!$H$6:$H$15,MATCH('商品'!F12,'通路地域範圍'!$A$6:$A$15,0))),INDEX('通路地域範圍'!$G$6:$G$15,MATCH('商品'!F12,'通路地域範圍'!$A$6:$A$15,0))&lt;='使用說明'!$B$5,INDEX('通路地域範圍'!$H$6:$H$15,MATCH('商品'!F12,'通路地域範圍'!$A$6:$A$15,0))&gt;='使用說明'!$B$5,INDEX('通路地域範圍'!$G$6:$G$15,MATCH('商品'!F12,'通路地域範圍'!$A$6:$A$15,0))&lt;=INDEX('通路地域範圍'!$H$6:$H$15,MATCH('商品'!F12,'通路地域範圍'!$A$6:$A$15,0)),INDEX('通路地域範圍'!$J$6:$J$15,MATCH('商品'!F12,'通路地域範圍'!$A$6:$A$15,0))&lt;&gt;"",INDEX('通路地域範圍'!$B$6:$B$15,MATCH('商品'!F12,'通路地域範圍'!$A$6:$A$15,0))='商品'!B12,INDEX('通路地域範圍'!$C$6:$C$15,MATCH('商品'!F12,'通路地域範圍'!$A$6:$A$15,0))='商品'!C12,INDEX('通路地域範圍'!$D$6:$D$15,MATCH('商品'!F12,'通路地域範圍'!$A$6:$A$15,0))='商品'!A12,INDEX('通路地域範圍'!$E$6:$E$15,MATCH('商品'!F12,'通路地域範圍'!$A$6:$A$15,0))='商品'!G12,INDEX('通路地域範圍'!$F$6:$F$15,MATCH('商品'!F12,'通路地域範圍'!$A$6:$A$15,0))='商品'!H12,'商品'!G12&lt;&gt;"",'商品'!H12&lt;&gt;""),"資料有效","暫停"),"暫停"))</x:f>
      </x:c>
      <x:c r="F12" s="2" t="str">
        <x:f>IF('商品'!A12="","",IF(AND('商品'!I12="不適用",'商品'!J12="不適用"),"資料有效",IF(AND('商品'!I12&lt;&gt;"",'商品'!J12&lt;&gt;"",COUNTIF('標章權利'!$A$6:$A$15,'商品'!I12)=1,COUNTIF('通路地域範圍'!$A$6:$A$15,'商品'!J12)=1),IF(AND(INDEX('標章權利'!$C$6:$C$15,MATCH('商品'!I12,'標章權利'!$A$6:$A$15,0))="已核准",ISNUMBER(INDEX('標章權利'!$D$6:$D$15,MATCH('商品'!I12,'標章權利'!$A$6:$A$15,0))),ISNUMBER(INDEX('標章權利'!$E$6:$E$15,MATCH('商品'!I12,'標章權利'!$A$6:$A$15,0))),INDEX('標章權利'!$D$6:$D$15,MATCH('商品'!I12,'標章權利'!$A$6:$A$15,0))&lt;='使用說明'!$B$5,INDEX('標章權利'!$E$6:$E$15,MATCH('商品'!I12,'標章權利'!$A$6:$A$15,0))&gt;='使用說明'!$B$5,INDEX('標章權利'!$D$6:$D$15,MATCH('商品'!I12,'標章權利'!$A$6:$A$15,0))&lt;=INDEX('標章權利'!$E$6:$E$15,MATCH('商品'!I12,'標章權利'!$A$6:$A$15,0)),INDEX('標章權利'!$F$6:$F$15,MATCH('商品'!I12,'標章權利'!$A$6:$A$15,0))&lt;&gt;"",TRIM(INDEX('標章權利'!$B$6:$B$15,MATCH('商品'!I12,'標章權利'!$A$6:$A$15,0)))&lt;&gt;"",INDEX('通路地域範圍'!$I$6:$I$15,MATCH('商品'!J12,'通路地域範圍'!$A$6:$A$15,0))="已核准",ISNUMBER(INDEX('通路地域範圍'!$G$6:$G$15,MATCH('商品'!J12,'通路地域範圍'!$A$6:$A$15,0))),ISNUMBER(INDEX('通路地域範圍'!$H$6:$H$15,MATCH('商品'!J12,'通路地域範圍'!$A$6:$A$15,0))),INDEX('通路地域範圍'!$G$6:$G$15,MATCH('商品'!J12,'通路地域範圍'!$A$6:$A$15,0))&lt;='使用說明'!$B$5,INDEX('通路地域範圍'!$H$6:$H$15,MATCH('商品'!J12,'通路地域範圍'!$A$6:$A$15,0))&gt;='使用說明'!$B$5,INDEX('通路地域範圍'!$G$6:$G$15,MATCH('商品'!J12,'通路地域範圍'!$A$6:$A$15,0))&lt;=INDEX('通路地域範圍'!$H$6:$H$15,MATCH('商品'!J12,'通路地域範圍'!$A$6:$A$15,0)),INDEX('通路地域範圍'!$J$6:$J$15,MATCH('商品'!J12,'通路地域範圍'!$A$6:$A$15,0))&lt;&gt;"",INDEX('通路地域範圍'!$B$6:$B$15,MATCH('商品'!J12,'通路地域範圍'!$A$6:$A$15,0))='商品'!B12,INDEX('通路地域範圍'!$C$6:$C$15,MATCH('商品'!J12,'通路地域範圍'!$A$6:$A$15,0))='商品'!I12,INDEX('通路地域範圍'!$D$6:$D$15,MATCH('商品'!J12,'通路地域範圍'!$A$6:$A$15,0))='商品'!A12,INDEX('通路地域範圍'!$E$6:$E$15,MATCH('商品'!J12,'通路地域範圍'!$A$6:$A$15,0))='商品'!G12,INDEX('通路地域範圍'!$F$6:$F$15,MATCH('商品'!J12,'通路地域範圍'!$A$6:$A$15,0))='商品'!H12,'商品'!G12&lt;&gt;"",'商品'!H12&lt;&gt;""),"資料有效","暫停"),"暫停")))</x:f>
      </x:c>
      <x:c r="G12" s="2" t="str">
        <x:f>IF('商品'!A12="","",IF(AND('商品'!A12&lt;&gt;"",COUNTIF('商品'!$A$6:$A$15,'商品'!A12)=1,'商品'!K12&lt;&gt;""),IF(AND(1=1),"資料有效","暫停"),"暫停"))</x:f>
      </x:c>
      <x:c r="H12" s="2" t="str">
        <x:f>IF(A12="","",IF(COUNTIF(B12:G12,"暫停")&gt;0,"暫停","待權責人審核"))</x:f>
      </x:c>
      <x:c r="I12" s="2" t="str">
        <x:f>IF(A12="","",'商品'!K12)</x:f>
      </x:c>
      <x:c r="J12" s="2" t="str">
        <x:f>IF(A12="","",IF(H12="暫停","向權責人補齊或修正證據","另存權責人放行紀錄"))</x:f>
      </x:c>
    </x:row>
    <x:row r="13" ht="32" customHeight="1">
      <x:c r="A13" s="2" t="str">
        <x:f>IF('商品'!A13="","",'商品'!A13)</x:f>
      </x:c>
      <x:c r="B13" s="2" t="str">
        <x:f>IF('商品'!A13="","",IF(AND('商品'!B13&lt;&gt;"",COUNTIF('供應商授權'!$A$6:$A$15,'商品'!B13)=1),IF(AND(INDEX('供應商授權'!$C$6:$C$15,MATCH('商品'!B13,'供應商授權'!$A$6:$A$15,0))="已核准",ISNUMBER(INDEX('供應商授權'!$D$6:$D$15,MATCH('商品'!B13,'供應商授權'!$A$6:$A$15,0))),ISNUMBER(INDEX('供應商授權'!$E$6:$E$15,MATCH('商品'!B13,'供應商授權'!$A$6:$A$15,0))),INDEX('供應商授權'!$D$6:$D$15,MATCH('商品'!B13,'供應商授權'!$A$6:$A$15,0))&lt;='使用說明'!$B$5,INDEX('供應商授權'!$E$6:$E$15,MATCH('商品'!B13,'供應商授權'!$A$6:$A$15,0))&gt;='使用說明'!$B$5,INDEX('供應商授權'!$D$6:$D$15,MATCH('商品'!B13,'供應商授權'!$A$6:$A$15,0))&lt;=INDEX('供應商授權'!$E$6:$E$15,MATCH('商品'!B13,'供應商授權'!$A$6:$A$15,0)),INDEX('供應商授權'!$F$6:$F$15,MATCH('商品'!B13,'供應商授權'!$A$6:$A$15,0))&lt;&gt;"",INDEX('供應商授權'!$G$6:$G$15,MATCH('商品'!B13,'供應商授權'!$A$6:$A$15,0))&lt;&gt;"",INDEX('供應商授權'!$H$6:$H$15,MATCH('商品'!B13,'供應商授權'!$A$6:$A$15,0))&lt;&gt;"",OR(AND(INDEX('供應商授權'!$B$6:$B$15,MATCH('商品'!B13,'供應商授權'!$A$6:$A$15,0))="校內使用",'商品'!G13="校內使用"),AND(INDEX('供應商授權'!$B$6:$B$15,MATCH('商品'!B13,'供應商授權'!$A$6:$A$15,0))="對外販售",OR('商品'!G13="對外販售",'商品'!G13="校內使用")))),"資料有效","暫停"),"暫停"))</x:f>
      </x:c>
      <x:c r="C13" s="2" t="str">
        <x:f>IF('商品'!A13="","",IF(AND('商品'!C13&lt;&gt;"",COUNTIF('標章權利'!$A$6:$A$15,'商品'!C13)=1),IF(AND(INDEX('標章權利'!$C$6:$C$15,MATCH('商品'!C13,'標章權利'!$A$6:$A$15,0))="已核准",ISNUMBER(INDEX('標章權利'!$D$6:$D$15,MATCH('商品'!C13,'標章權利'!$A$6:$A$15,0))),ISNUMBER(INDEX('標章權利'!$E$6:$E$15,MATCH('商品'!C13,'標章權利'!$A$6:$A$15,0))),INDEX('標章權利'!$D$6:$D$15,MATCH('商品'!C13,'標章權利'!$A$6:$A$15,0))&lt;='使用說明'!$B$5,INDEX('標章權利'!$E$6:$E$15,MATCH('商品'!C13,'標章權利'!$A$6:$A$15,0))&gt;='使用說明'!$B$5,INDEX('標章權利'!$D$6:$D$15,MATCH('商品'!C13,'標章權利'!$A$6:$A$15,0))&lt;=INDEX('標章權利'!$E$6:$E$15,MATCH('商品'!C13,'標章權利'!$A$6:$A$15,0)),INDEX('標章權利'!$F$6:$F$15,MATCH('商品'!C13,'標章權利'!$A$6:$A$15,0))&lt;&gt;"",INDEX('標章權利'!$B$6:$B$15,MATCH('商品'!C13,'標章權利'!$A$6:$A$15,0))&lt;&gt;""),"資料有效","暫停"),"暫停"))</x:f>
      </x:c>
      <x:c r="D13" s="2" t="str">
        <x:f>IF('商品'!A13="","",IF(AND('商品'!E13&lt;&gt;"",COUNTIF('圖稿核准'!$A$6:$A$15,'商品'!E13)=1),IF(AND(INDEX('圖稿核准'!$E$6:$E$15,MATCH('商品'!E13,'圖稿核准'!$A$6:$A$15,0))="已核准",ISNUMBER(INDEX('圖稿核准'!$F$6:$F$15,MATCH('商品'!E13,'圖稿核准'!$A$6:$A$15,0))),ISNUMBER(INDEX('圖稿核准'!$G$6:$G$15,MATCH('商品'!E13,'圖稿核准'!$A$6:$A$15,0))),INDEX('圖稿核准'!$F$6:$F$15,MATCH('商品'!E13,'圖稿核准'!$A$6:$A$15,0))&lt;='使用說明'!$B$5,INDEX('圖稿核准'!$G$6:$G$15,MATCH('商品'!E13,'圖稿核准'!$A$6:$A$15,0))&gt;='使用說明'!$B$5,INDEX('圖稿核准'!$F$6:$F$15,MATCH('商品'!E13,'圖稿核准'!$A$6:$A$15,0))&lt;=INDEX('圖稿核准'!$G$6:$G$15,MATCH('商品'!E13,'圖稿核准'!$A$6:$A$15,0)),INDEX('圖稿核准'!$H$6:$H$15,MATCH('商品'!E13,'圖稿核准'!$A$6:$A$15,0))&lt;&gt;"",INDEX('圖稿核准'!$B$6:$B$15,MATCH('商品'!E13,'圖稿核准'!$A$6:$A$15,0))='商品'!A13,INDEX('圖稿核准'!$C$6:$C$15,MATCH('商品'!E13,'圖稿核准'!$A$6:$A$15,0))='商品'!C13,INDEX('圖稿核准'!$D$6:$D$15,MATCH('商品'!E13,'圖稿核准'!$A$6:$A$15,0))='商品'!D13,'商品'!D13&lt;&gt;""),"資料有效","暫停"),"暫停"))</x:f>
      </x:c>
      <x:c r="E13" s="2" t="str">
        <x:f>IF('商品'!A13="","",IF(AND('商品'!F13&lt;&gt;"",COUNTIF('通路地域範圍'!$A$6:$A$15,'商品'!F13)=1),IF(AND(INDEX('通路地域範圍'!$I$6:$I$15,MATCH('商品'!F13,'通路地域範圍'!$A$6:$A$15,0))="已核准",ISNUMBER(INDEX('通路地域範圍'!$G$6:$G$15,MATCH('商品'!F13,'通路地域範圍'!$A$6:$A$15,0))),ISNUMBER(INDEX('通路地域範圍'!$H$6:$H$15,MATCH('商品'!F13,'通路地域範圍'!$A$6:$A$15,0))),INDEX('通路地域範圍'!$G$6:$G$15,MATCH('商品'!F13,'通路地域範圍'!$A$6:$A$15,0))&lt;='使用說明'!$B$5,INDEX('通路地域範圍'!$H$6:$H$15,MATCH('商品'!F13,'通路地域範圍'!$A$6:$A$15,0))&gt;='使用說明'!$B$5,INDEX('通路地域範圍'!$G$6:$G$15,MATCH('商品'!F13,'通路地域範圍'!$A$6:$A$15,0))&lt;=INDEX('通路地域範圍'!$H$6:$H$15,MATCH('商品'!F13,'通路地域範圍'!$A$6:$A$15,0)),INDEX('通路地域範圍'!$J$6:$J$15,MATCH('商品'!F13,'通路地域範圍'!$A$6:$A$15,0))&lt;&gt;"",INDEX('通路地域範圍'!$B$6:$B$15,MATCH('商品'!F13,'通路地域範圍'!$A$6:$A$15,0))='商品'!B13,INDEX('通路地域範圍'!$C$6:$C$15,MATCH('商品'!F13,'通路地域範圍'!$A$6:$A$15,0))='商品'!C13,INDEX('通路地域範圍'!$D$6:$D$15,MATCH('商品'!F13,'通路地域範圍'!$A$6:$A$15,0))='商品'!A13,INDEX('通路地域範圍'!$E$6:$E$15,MATCH('商品'!F13,'通路地域範圍'!$A$6:$A$15,0))='商品'!G13,INDEX('通路地域範圍'!$F$6:$F$15,MATCH('商品'!F13,'通路地域範圍'!$A$6:$A$15,0))='商品'!H13,'商品'!G13&lt;&gt;"",'商品'!H13&lt;&gt;""),"資料有效","暫停"),"暫停"))</x:f>
      </x:c>
      <x:c r="F13" s="2" t="str">
        <x:f>IF('商品'!A13="","",IF(AND('商品'!I13="不適用",'商品'!J13="不適用"),"資料有效",IF(AND('商品'!I13&lt;&gt;"",'商品'!J13&lt;&gt;"",COUNTIF('標章權利'!$A$6:$A$15,'商品'!I13)=1,COUNTIF('通路地域範圍'!$A$6:$A$15,'商品'!J13)=1),IF(AND(INDEX('標章權利'!$C$6:$C$15,MATCH('商品'!I13,'標章權利'!$A$6:$A$15,0))="已核准",ISNUMBER(INDEX('標章權利'!$D$6:$D$15,MATCH('商品'!I13,'標章權利'!$A$6:$A$15,0))),ISNUMBER(INDEX('標章權利'!$E$6:$E$15,MATCH('商品'!I13,'標章權利'!$A$6:$A$15,0))),INDEX('標章權利'!$D$6:$D$15,MATCH('商品'!I13,'標章權利'!$A$6:$A$15,0))&lt;='使用說明'!$B$5,INDEX('標章權利'!$E$6:$E$15,MATCH('商品'!I13,'標章權利'!$A$6:$A$15,0))&gt;='使用說明'!$B$5,INDEX('標章權利'!$D$6:$D$15,MATCH('商品'!I13,'標章權利'!$A$6:$A$15,0))&lt;=INDEX('標章權利'!$E$6:$E$15,MATCH('商品'!I13,'標章權利'!$A$6:$A$15,0)),INDEX('標章權利'!$F$6:$F$15,MATCH('商品'!I13,'標章權利'!$A$6:$A$15,0))&lt;&gt;"",TRIM(INDEX('標章權利'!$B$6:$B$15,MATCH('商品'!I13,'標章權利'!$A$6:$A$15,0)))&lt;&gt;"",INDEX('通路地域範圍'!$I$6:$I$15,MATCH('商品'!J13,'通路地域範圍'!$A$6:$A$15,0))="已核准",ISNUMBER(INDEX('通路地域範圍'!$G$6:$G$15,MATCH('商品'!J13,'通路地域範圍'!$A$6:$A$15,0))),ISNUMBER(INDEX('通路地域範圍'!$H$6:$H$15,MATCH('商品'!J13,'通路地域範圍'!$A$6:$A$15,0))),INDEX('通路地域範圍'!$G$6:$G$15,MATCH('商品'!J13,'通路地域範圍'!$A$6:$A$15,0))&lt;='使用說明'!$B$5,INDEX('通路地域範圍'!$H$6:$H$15,MATCH('商品'!J13,'通路地域範圍'!$A$6:$A$15,0))&gt;='使用說明'!$B$5,INDEX('通路地域範圍'!$G$6:$G$15,MATCH('商品'!J13,'通路地域範圍'!$A$6:$A$15,0))&lt;=INDEX('通路地域範圍'!$H$6:$H$15,MATCH('商品'!J13,'通路地域範圍'!$A$6:$A$15,0)),INDEX('通路地域範圍'!$J$6:$J$15,MATCH('商品'!J13,'通路地域範圍'!$A$6:$A$15,0))&lt;&gt;"",INDEX('通路地域範圍'!$B$6:$B$15,MATCH('商品'!J13,'通路地域範圍'!$A$6:$A$15,0))='商品'!B13,INDEX('通路地域範圍'!$C$6:$C$15,MATCH('商品'!J13,'通路地域範圍'!$A$6:$A$15,0))='商品'!I13,INDEX('通路地域範圍'!$D$6:$D$15,MATCH('商品'!J13,'通路地域範圍'!$A$6:$A$15,0))='商品'!A13,INDEX('通路地域範圍'!$E$6:$E$15,MATCH('商品'!J13,'通路地域範圍'!$A$6:$A$15,0))='商品'!G13,INDEX('通路地域範圍'!$F$6:$F$15,MATCH('商品'!J13,'通路地域範圍'!$A$6:$A$15,0))='商品'!H13,'商品'!G13&lt;&gt;"",'商品'!H13&lt;&gt;""),"資料有效","暫停"),"暫停")))</x:f>
      </x:c>
      <x:c r="G13" s="2" t="str">
        <x:f>IF('商品'!A13="","",IF(AND('商品'!A13&lt;&gt;"",COUNTIF('商品'!$A$6:$A$15,'商品'!A13)=1,'商品'!K13&lt;&gt;""),IF(AND(1=1),"資料有效","暫停"),"暫停"))</x:f>
      </x:c>
      <x:c r="H13" s="2" t="str">
        <x:f>IF(A13="","",IF(COUNTIF(B13:G13,"暫停")&gt;0,"暫停","待權責人審核"))</x:f>
      </x:c>
      <x:c r="I13" s="2" t="str">
        <x:f>IF(A13="","",'商品'!K13)</x:f>
      </x:c>
      <x:c r="J13" s="2" t="str">
        <x:f>IF(A13="","",IF(H13="暫停","向權責人補齊或修正證據","另存權責人放行紀錄"))</x:f>
      </x:c>
    </x:row>
    <x:row r="14" ht="32" customHeight="1">
      <x:c r="A14" s="2" t="str">
        <x:f>IF('商品'!A14="","",'商品'!A14)</x:f>
      </x:c>
      <x:c r="B14" s="2" t="str">
        <x:f>IF('商品'!A14="","",IF(AND('商品'!B14&lt;&gt;"",COUNTIF('供應商授權'!$A$6:$A$15,'商品'!B14)=1),IF(AND(INDEX('供應商授權'!$C$6:$C$15,MATCH('商品'!B14,'供應商授權'!$A$6:$A$15,0))="已核准",ISNUMBER(INDEX('供應商授權'!$D$6:$D$15,MATCH('商品'!B14,'供應商授權'!$A$6:$A$15,0))),ISNUMBER(INDEX('供應商授權'!$E$6:$E$15,MATCH('商品'!B14,'供應商授權'!$A$6:$A$15,0))),INDEX('供應商授權'!$D$6:$D$15,MATCH('商品'!B14,'供應商授權'!$A$6:$A$15,0))&lt;='使用說明'!$B$5,INDEX('供應商授權'!$E$6:$E$15,MATCH('商品'!B14,'供應商授權'!$A$6:$A$15,0))&gt;='使用說明'!$B$5,INDEX('供應商授權'!$D$6:$D$15,MATCH('商品'!B14,'供應商授權'!$A$6:$A$15,0))&lt;=INDEX('供應商授權'!$E$6:$E$15,MATCH('商品'!B14,'供應商授權'!$A$6:$A$15,0)),INDEX('供應商授權'!$F$6:$F$15,MATCH('商品'!B14,'供應商授權'!$A$6:$A$15,0))&lt;&gt;"",INDEX('供應商授權'!$G$6:$G$15,MATCH('商品'!B14,'供應商授權'!$A$6:$A$15,0))&lt;&gt;"",INDEX('供應商授權'!$H$6:$H$15,MATCH('商品'!B14,'供應商授權'!$A$6:$A$15,0))&lt;&gt;"",OR(AND(INDEX('供應商授權'!$B$6:$B$15,MATCH('商品'!B14,'供應商授權'!$A$6:$A$15,0))="校內使用",'商品'!G14="校內使用"),AND(INDEX('供應商授權'!$B$6:$B$15,MATCH('商品'!B14,'供應商授權'!$A$6:$A$15,0))="對外販售",OR('商品'!G14="對外販售",'商品'!G14="校內使用")))),"資料有效","暫停"),"暫停"))</x:f>
      </x:c>
      <x:c r="C14" s="2" t="str">
        <x:f>IF('商品'!A14="","",IF(AND('商品'!C14&lt;&gt;"",COUNTIF('標章權利'!$A$6:$A$15,'商品'!C14)=1),IF(AND(INDEX('標章權利'!$C$6:$C$15,MATCH('商品'!C14,'標章權利'!$A$6:$A$15,0))="已核准",ISNUMBER(INDEX('標章權利'!$D$6:$D$15,MATCH('商品'!C14,'標章權利'!$A$6:$A$15,0))),ISNUMBER(INDEX('標章權利'!$E$6:$E$15,MATCH('商品'!C14,'標章權利'!$A$6:$A$15,0))),INDEX('標章權利'!$D$6:$D$15,MATCH('商品'!C14,'標章權利'!$A$6:$A$15,0))&lt;='使用說明'!$B$5,INDEX('標章權利'!$E$6:$E$15,MATCH('商品'!C14,'標章權利'!$A$6:$A$15,0))&gt;='使用說明'!$B$5,INDEX('標章權利'!$D$6:$D$15,MATCH('商品'!C14,'標章權利'!$A$6:$A$15,0))&lt;=INDEX('標章權利'!$E$6:$E$15,MATCH('商品'!C14,'標章權利'!$A$6:$A$15,0)),INDEX('標章權利'!$F$6:$F$15,MATCH('商品'!C14,'標章權利'!$A$6:$A$15,0))&lt;&gt;"",INDEX('標章權利'!$B$6:$B$15,MATCH('商品'!C14,'標章權利'!$A$6:$A$15,0))&lt;&gt;""),"資料有效","暫停"),"暫停"))</x:f>
      </x:c>
      <x:c r="D14" s="2" t="str">
        <x:f>IF('商品'!A14="","",IF(AND('商品'!E14&lt;&gt;"",COUNTIF('圖稿核准'!$A$6:$A$15,'商品'!E14)=1),IF(AND(INDEX('圖稿核准'!$E$6:$E$15,MATCH('商品'!E14,'圖稿核准'!$A$6:$A$15,0))="已核准",ISNUMBER(INDEX('圖稿核准'!$F$6:$F$15,MATCH('商品'!E14,'圖稿核准'!$A$6:$A$15,0))),ISNUMBER(INDEX('圖稿核准'!$G$6:$G$15,MATCH('商品'!E14,'圖稿核准'!$A$6:$A$15,0))),INDEX('圖稿核准'!$F$6:$F$15,MATCH('商品'!E14,'圖稿核准'!$A$6:$A$15,0))&lt;='使用說明'!$B$5,INDEX('圖稿核准'!$G$6:$G$15,MATCH('商品'!E14,'圖稿核准'!$A$6:$A$15,0))&gt;='使用說明'!$B$5,INDEX('圖稿核准'!$F$6:$F$15,MATCH('商品'!E14,'圖稿核准'!$A$6:$A$15,0))&lt;=INDEX('圖稿核准'!$G$6:$G$15,MATCH('商品'!E14,'圖稿核准'!$A$6:$A$15,0)),INDEX('圖稿核准'!$H$6:$H$15,MATCH('商品'!E14,'圖稿核准'!$A$6:$A$15,0))&lt;&gt;"",INDEX('圖稿核准'!$B$6:$B$15,MATCH('商品'!E14,'圖稿核准'!$A$6:$A$15,0))='商品'!A14,INDEX('圖稿核准'!$C$6:$C$15,MATCH('商品'!E14,'圖稿核准'!$A$6:$A$15,0))='商品'!C14,INDEX('圖稿核准'!$D$6:$D$15,MATCH('商品'!E14,'圖稿核准'!$A$6:$A$15,0))='商品'!D14,'商品'!D14&lt;&gt;""),"資料有效","暫停"),"暫停"))</x:f>
      </x:c>
      <x:c r="E14" s="2" t="str">
        <x:f>IF('商品'!A14="","",IF(AND('商品'!F14&lt;&gt;"",COUNTIF('通路地域範圍'!$A$6:$A$15,'商品'!F14)=1),IF(AND(INDEX('通路地域範圍'!$I$6:$I$15,MATCH('商品'!F14,'通路地域範圍'!$A$6:$A$15,0))="已核准",ISNUMBER(INDEX('通路地域範圍'!$G$6:$G$15,MATCH('商品'!F14,'通路地域範圍'!$A$6:$A$15,0))),ISNUMBER(INDEX('通路地域範圍'!$H$6:$H$15,MATCH('商品'!F14,'通路地域範圍'!$A$6:$A$15,0))),INDEX('通路地域範圍'!$G$6:$G$15,MATCH('商品'!F14,'通路地域範圍'!$A$6:$A$15,0))&lt;='使用說明'!$B$5,INDEX('通路地域範圍'!$H$6:$H$15,MATCH('商品'!F14,'通路地域範圍'!$A$6:$A$15,0))&gt;='使用說明'!$B$5,INDEX('通路地域範圍'!$G$6:$G$15,MATCH('商品'!F14,'通路地域範圍'!$A$6:$A$15,0))&lt;=INDEX('通路地域範圍'!$H$6:$H$15,MATCH('商品'!F14,'通路地域範圍'!$A$6:$A$15,0)),INDEX('通路地域範圍'!$J$6:$J$15,MATCH('商品'!F14,'通路地域範圍'!$A$6:$A$15,0))&lt;&gt;"",INDEX('通路地域範圍'!$B$6:$B$15,MATCH('商品'!F14,'通路地域範圍'!$A$6:$A$15,0))='商品'!B14,INDEX('通路地域範圍'!$C$6:$C$15,MATCH('商品'!F14,'通路地域範圍'!$A$6:$A$15,0))='商品'!C14,INDEX('通路地域範圍'!$D$6:$D$15,MATCH('商品'!F14,'通路地域範圍'!$A$6:$A$15,0))='商品'!A14,INDEX('通路地域範圍'!$E$6:$E$15,MATCH('商品'!F14,'通路地域範圍'!$A$6:$A$15,0))='商品'!G14,INDEX('通路地域範圍'!$F$6:$F$15,MATCH('商品'!F14,'通路地域範圍'!$A$6:$A$15,0))='商品'!H14,'商品'!G14&lt;&gt;"",'商品'!H14&lt;&gt;""),"資料有效","暫停"),"暫停"))</x:f>
      </x:c>
      <x:c r="F14" s="2" t="str">
        <x:f>IF('商品'!A14="","",IF(AND('商品'!I14="不適用",'商品'!J14="不適用"),"資料有效",IF(AND('商品'!I14&lt;&gt;"",'商品'!J14&lt;&gt;"",COUNTIF('標章權利'!$A$6:$A$15,'商品'!I14)=1,COUNTIF('通路地域範圍'!$A$6:$A$15,'商品'!J14)=1),IF(AND(INDEX('標章權利'!$C$6:$C$15,MATCH('商品'!I14,'標章權利'!$A$6:$A$15,0))="已核准",ISNUMBER(INDEX('標章權利'!$D$6:$D$15,MATCH('商品'!I14,'標章權利'!$A$6:$A$15,0))),ISNUMBER(INDEX('標章權利'!$E$6:$E$15,MATCH('商品'!I14,'標章權利'!$A$6:$A$15,0))),INDEX('標章權利'!$D$6:$D$15,MATCH('商品'!I14,'標章權利'!$A$6:$A$15,0))&lt;='使用說明'!$B$5,INDEX('標章權利'!$E$6:$E$15,MATCH('商品'!I14,'標章權利'!$A$6:$A$15,0))&gt;='使用說明'!$B$5,INDEX('標章權利'!$D$6:$D$15,MATCH('商品'!I14,'標章權利'!$A$6:$A$15,0))&lt;=INDEX('標章權利'!$E$6:$E$15,MATCH('商品'!I14,'標章權利'!$A$6:$A$15,0)),INDEX('標章權利'!$F$6:$F$15,MATCH('商品'!I14,'標章權利'!$A$6:$A$15,0))&lt;&gt;"",TRIM(INDEX('標章權利'!$B$6:$B$15,MATCH('商品'!I14,'標章權利'!$A$6:$A$15,0)))&lt;&gt;"",INDEX('通路地域範圍'!$I$6:$I$15,MATCH('商品'!J14,'通路地域範圍'!$A$6:$A$15,0))="已核准",ISNUMBER(INDEX('通路地域範圍'!$G$6:$G$15,MATCH('商品'!J14,'通路地域範圍'!$A$6:$A$15,0))),ISNUMBER(INDEX('通路地域範圍'!$H$6:$H$15,MATCH('商品'!J14,'通路地域範圍'!$A$6:$A$15,0))),INDEX('通路地域範圍'!$G$6:$G$15,MATCH('商品'!J14,'通路地域範圍'!$A$6:$A$15,0))&lt;='使用說明'!$B$5,INDEX('通路地域範圍'!$H$6:$H$15,MATCH('商品'!J14,'通路地域範圍'!$A$6:$A$15,0))&gt;='使用說明'!$B$5,INDEX('通路地域範圍'!$G$6:$G$15,MATCH('商品'!J14,'通路地域範圍'!$A$6:$A$15,0))&lt;=INDEX('通路地域範圍'!$H$6:$H$15,MATCH('商品'!J14,'通路地域範圍'!$A$6:$A$15,0)),INDEX('通路地域範圍'!$J$6:$J$15,MATCH('商品'!J14,'通路地域範圍'!$A$6:$A$15,0))&lt;&gt;"",INDEX('通路地域範圍'!$B$6:$B$15,MATCH('商品'!J14,'通路地域範圍'!$A$6:$A$15,0))='商品'!B14,INDEX('通路地域範圍'!$C$6:$C$15,MATCH('商品'!J14,'通路地域範圍'!$A$6:$A$15,0))='商品'!I14,INDEX('通路地域範圍'!$D$6:$D$15,MATCH('商品'!J14,'通路地域範圍'!$A$6:$A$15,0))='商品'!A14,INDEX('通路地域範圍'!$E$6:$E$15,MATCH('商品'!J14,'通路地域範圍'!$A$6:$A$15,0))='商品'!G14,INDEX('通路地域範圍'!$F$6:$F$15,MATCH('商品'!J14,'通路地域範圍'!$A$6:$A$15,0))='商品'!H14,'商品'!G14&lt;&gt;"",'商品'!H14&lt;&gt;""),"資料有效","暫停"),"暫停")))</x:f>
      </x:c>
      <x:c r="G14" s="2" t="str">
        <x:f>IF('商品'!A14="","",IF(AND('商品'!A14&lt;&gt;"",COUNTIF('商品'!$A$6:$A$15,'商品'!A14)=1,'商品'!K14&lt;&gt;""),IF(AND(1=1),"資料有效","暫停"),"暫停"))</x:f>
      </x:c>
      <x:c r="H14" s="2" t="str">
        <x:f>IF(A14="","",IF(COUNTIF(B14:G14,"暫停")&gt;0,"暫停","待權責人審核"))</x:f>
      </x:c>
      <x:c r="I14" s="2" t="str">
        <x:f>IF(A14="","",'商品'!K14)</x:f>
      </x:c>
      <x:c r="J14" s="2" t="str">
        <x:f>IF(A14="","",IF(H14="暫停","向權責人補齊或修正證據","另存權責人放行紀錄"))</x:f>
      </x:c>
    </x:row>
    <x:row r="15" ht="32" customHeight="1">
      <x:c r="A15" s="2" t="str">
        <x:f>IF('商品'!A15="","",'商品'!A15)</x:f>
      </x:c>
      <x:c r="B15" s="2" t="str">
        <x:f>IF('商品'!A15="","",IF(AND('商品'!B15&lt;&gt;"",COUNTIF('供應商授權'!$A$6:$A$15,'商品'!B15)=1),IF(AND(INDEX('供應商授權'!$C$6:$C$15,MATCH('商品'!B15,'供應商授權'!$A$6:$A$15,0))="已核准",ISNUMBER(INDEX('供應商授權'!$D$6:$D$15,MATCH('商品'!B15,'供應商授權'!$A$6:$A$15,0))),ISNUMBER(INDEX('供應商授權'!$E$6:$E$15,MATCH('商品'!B15,'供應商授權'!$A$6:$A$15,0))),INDEX('供應商授權'!$D$6:$D$15,MATCH('商品'!B15,'供應商授權'!$A$6:$A$15,0))&lt;='使用說明'!$B$5,INDEX('供應商授權'!$E$6:$E$15,MATCH('商品'!B15,'供應商授權'!$A$6:$A$15,0))&gt;='使用說明'!$B$5,INDEX('供應商授權'!$D$6:$D$15,MATCH('商品'!B15,'供應商授權'!$A$6:$A$15,0))&lt;=INDEX('供應商授權'!$E$6:$E$15,MATCH('商品'!B15,'供應商授權'!$A$6:$A$15,0)),INDEX('供應商授權'!$F$6:$F$15,MATCH('商品'!B15,'供應商授權'!$A$6:$A$15,0))&lt;&gt;"",INDEX('供應商授權'!$G$6:$G$15,MATCH('商品'!B15,'供應商授權'!$A$6:$A$15,0))&lt;&gt;"",INDEX('供應商授權'!$H$6:$H$15,MATCH('商品'!B15,'供應商授權'!$A$6:$A$15,0))&lt;&gt;"",OR(AND(INDEX('供應商授權'!$B$6:$B$15,MATCH('商品'!B15,'供應商授權'!$A$6:$A$15,0))="校內使用",'商品'!G15="校內使用"),AND(INDEX('供應商授權'!$B$6:$B$15,MATCH('商品'!B15,'供應商授權'!$A$6:$A$15,0))="對外販售",OR('商品'!G15="對外販售",'商品'!G15="校內使用")))),"資料有效","暫停"),"暫停"))</x:f>
      </x:c>
      <x:c r="C15" s="2" t="str">
        <x:f>IF('商品'!A15="","",IF(AND('商品'!C15&lt;&gt;"",COUNTIF('標章權利'!$A$6:$A$15,'商品'!C15)=1),IF(AND(INDEX('標章權利'!$C$6:$C$15,MATCH('商品'!C15,'標章權利'!$A$6:$A$15,0))="已核准",ISNUMBER(INDEX('標章權利'!$D$6:$D$15,MATCH('商品'!C15,'標章權利'!$A$6:$A$15,0))),ISNUMBER(INDEX('標章權利'!$E$6:$E$15,MATCH('商品'!C15,'標章權利'!$A$6:$A$15,0))),INDEX('標章權利'!$D$6:$D$15,MATCH('商品'!C15,'標章權利'!$A$6:$A$15,0))&lt;='使用說明'!$B$5,INDEX('標章權利'!$E$6:$E$15,MATCH('商品'!C15,'標章權利'!$A$6:$A$15,0))&gt;='使用說明'!$B$5,INDEX('標章權利'!$D$6:$D$15,MATCH('商品'!C15,'標章權利'!$A$6:$A$15,0))&lt;=INDEX('標章權利'!$E$6:$E$15,MATCH('商品'!C15,'標章權利'!$A$6:$A$15,0)),INDEX('標章權利'!$F$6:$F$15,MATCH('商品'!C15,'標章權利'!$A$6:$A$15,0))&lt;&gt;"",INDEX('標章權利'!$B$6:$B$15,MATCH('商品'!C15,'標章權利'!$A$6:$A$15,0))&lt;&gt;""),"資料有效","暫停"),"暫停"))</x:f>
      </x:c>
      <x:c r="D15" s="2" t="str">
        <x:f>IF('商品'!A15="","",IF(AND('商品'!E15&lt;&gt;"",COUNTIF('圖稿核准'!$A$6:$A$15,'商品'!E15)=1),IF(AND(INDEX('圖稿核准'!$E$6:$E$15,MATCH('商品'!E15,'圖稿核准'!$A$6:$A$15,0))="已核准",ISNUMBER(INDEX('圖稿核准'!$F$6:$F$15,MATCH('商品'!E15,'圖稿核准'!$A$6:$A$15,0))),ISNUMBER(INDEX('圖稿核准'!$G$6:$G$15,MATCH('商品'!E15,'圖稿核准'!$A$6:$A$15,0))),INDEX('圖稿核准'!$F$6:$F$15,MATCH('商品'!E15,'圖稿核准'!$A$6:$A$15,0))&lt;='使用說明'!$B$5,INDEX('圖稿核准'!$G$6:$G$15,MATCH('商品'!E15,'圖稿核准'!$A$6:$A$15,0))&gt;='使用說明'!$B$5,INDEX('圖稿核准'!$F$6:$F$15,MATCH('商品'!E15,'圖稿核准'!$A$6:$A$15,0))&lt;=INDEX('圖稿核准'!$G$6:$G$15,MATCH('商品'!E15,'圖稿核准'!$A$6:$A$15,0)),INDEX('圖稿核准'!$H$6:$H$15,MATCH('商品'!E15,'圖稿核准'!$A$6:$A$15,0))&lt;&gt;"",INDEX('圖稿核准'!$B$6:$B$15,MATCH('商品'!E15,'圖稿核准'!$A$6:$A$15,0))='商品'!A15,INDEX('圖稿核准'!$C$6:$C$15,MATCH('商品'!E15,'圖稿核准'!$A$6:$A$15,0))='商品'!C15,INDEX('圖稿核准'!$D$6:$D$15,MATCH('商品'!E15,'圖稿核准'!$A$6:$A$15,0))='商品'!D15,'商品'!D15&lt;&gt;""),"資料有效","暫停"),"暫停"))</x:f>
      </x:c>
      <x:c r="E15" s="2" t="str">
        <x:f>IF('商品'!A15="","",IF(AND('商品'!F15&lt;&gt;"",COUNTIF('通路地域範圍'!$A$6:$A$15,'商品'!F15)=1),IF(AND(INDEX('通路地域範圍'!$I$6:$I$15,MATCH('商品'!F15,'通路地域範圍'!$A$6:$A$15,0))="已核准",ISNUMBER(INDEX('通路地域範圍'!$G$6:$G$15,MATCH('商品'!F15,'通路地域範圍'!$A$6:$A$15,0))),ISNUMBER(INDEX('通路地域範圍'!$H$6:$H$15,MATCH('商品'!F15,'通路地域範圍'!$A$6:$A$15,0))),INDEX('通路地域範圍'!$G$6:$G$15,MATCH('商品'!F15,'通路地域範圍'!$A$6:$A$15,0))&lt;='使用說明'!$B$5,INDEX('通路地域範圍'!$H$6:$H$15,MATCH('商品'!F15,'通路地域範圍'!$A$6:$A$15,0))&gt;='使用說明'!$B$5,INDEX('通路地域範圍'!$G$6:$G$15,MATCH('商品'!F15,'通路地域範圍'!$A$6:$A$15,0))&lt;=INDEX('通路地域範圍'!$H$6:$H$15,MATCH('商品'!F15,'通路地域範圍'!$A$6:$A$15,0)),INDEX('通路地域範圍'!$J$6:$J$15,MATCH('商品'!F15,'通路地域範圍'!$A$6:$A$15,0))&lt;&gt;"",INDEX('通路地域範圍'!$B$6:$B$15,MATCH('商品'!F15,'通路地域範圍'!$A$6:$A$15,0))='商品'!B15,INDEX('通路地域範圍'!$C$6:$C$15,MATCH('商品'!F15,'通路地域範圍'!$A$6:$A$15,0))='商品'!C15,INDEX('通路地域範圍'!$D$6:$D$15,MATCH('商品'!F15,'通路地域範圍'!$A$6:$A$15,0))='商品'!A15,INDEX('通路地域範圍'!$E$6:$E$15,MATCH('商品'!F15,'通路地域範圍'!$A$6:$A$15,0))='商品'!G15,INDEX('通路地域範圍'!$F$6:$F$15,MATCH('商品'!F15,'通路地域範圍'!$A$6:$A$15,0))='商品'!H15,'商品'!G15&lt;&gt;"",'商品'!H15&lt;&gt;""),"資料有效","暫停"),"暫停"))</x:f>
      </x:c>
      <x:c r="F15" s="2" t="str">
        <x:f>IF('商品'!A15="","",IF(AND('商品'!I15="不適用",'商品'!J15="不適用"),"資料有效",IF(AND('商品'!I15&lt;&gt;"",'商品'!J15&lt;&gt;"",COUNTIF('標章權利'!$A$6:$A$15,'商品'!I15)=1,COUNTIF('通路地域範圍'!$A$6:$A$15,'商品'!J15)=1),IF(AND(INDEX('標章權利'!$C$6:$C$15,MATCH('商品'!I15,'標章權利'!$A$6:$A$15,0))="已核准",ISNUMBER(INDEX('標章權利'!$D$6:$D$15,MATCH('商品'!I15,'標章權利'!$A$6:$A$15,0))),ISNUMBER(INDEX('標章權利'!$E$6:$E$15,MATCH('商品'!I15,'標章權利'!$A$6:$A$15,0))),INDEX('標章權利'!$D$6:$D$15,MATCH('商品'!I15,'標章權利'!$A$6:$A$15,0))&lt;='使用說明'!$B$5,INDEX('標章權利'!$E$6:$E$15,MATCH('商品'!I15,'標章權利'!$A$6:$A$15,0))&gt;='使用說明'!$B$5,INDEX('標章權利'!$D$6:$D$15,MATCH('商品'!I15,'標章權利'!$A$6:$A$15,0))&lt;=INDEX('標章權利'!$E$6:$E$15,MATCH('商品'!I15,'標章權利'!$A$6:$A$15,0)),INDEX('標章權利'!$F$6:$F$15,MATCH('商品'!I15,'標章權利'!$A$6:$A$15,0))&lt;&gt;"",TRIM(INDEX('標章權利'!$B$6:$B$15,MATCH('商品'!I15,'標章權利'!$A$6:$A$15,0)))&lt;&gt;"",INDEX('通路地域範圍'!$I$6:$I$15,MATCH('商品'!J15,'通路地域範圍'!$A$6:$A$15,0))="已核准",ISNUMBER(INDEX('通路地域範圍'!$G$6:$G$15,MATCH('商品'!J15,'通路地域範圍'!$A$6:$A$15,0))),ISNUMBER(INDEX('通路地域範圍'!$H$6:$H$15,MATCH('商品'!J15,'通路地域範圍'!$A$6:$A$15,0))),INDEX('通路地域範圍'!$G$6:$G$15,MATCH('商品'!J15,'通路地域範圍'!$A$6:$A$15,0))&lt;='使用說明'!$B$5,INDEX('通路地域範圍'!$H$6:$H$15,MATCH('商品'!J15,'通路地域範圍'!$A$6:$A$15,0))&gt;='使用說明'!$B$5,INDEX('通路地域範圍'!$G$6:$G$15,MATCH('商品'!J15,'通路地域範圍'!$A$6:$A$15,0))&lt;=INDEX('通路地域範圍'!$H$6:$H$15,MATCH('商品'!J15,'通路地域範圍'!$A$6:$A$15,0)),INDEX('通路地域範圍'!$J$6:$J$15,MATCH('商品'!J15,'通路地域範圍'!$A$6:$A$15,0))&lt;&gt;"",INDEX('通路地域範圍'!$B$6:$B$15,MATCH('商品'!J15,'通路地域範圍'!$A$6:$A$15,0))='商品'!B15,INDEX('通路地域範圍'!$C$6:$C$15,MATCH('商品'!J15,'通路地域範圍'!$A$6:$A$15,0))='商品'!I15,INDEX('通路地域範圍'!$D$6:$D$15,MATCH('商品'!J15,'通路地域範圍'!$A$6:$A$15,0))='商品'!A15,INDEX('通路地域範圍'!$E$6:$E$15,MATCH('商品'!J15,'通路地域範圍'!$A$6:$A$15,0))='商品'!G15,INDEX('通路地域範圍'!$F$6:$F$15,MATCH('商品'!J15,'通路地域範圍'!$A$6:$A$15,0))='商品'!H15,'商品'!G15&lt;&gt;"",'商品'!H15&lt;&gt;""),"資料有效","暫停"),"暫停")))</x:f>
      </x:c>
      <x:c r="G15" s="2" t="str">
        <x:f>IF('商品'!A15="","",IF(AND('商品'!A15&lt;&gt;"",COUNTIF('商品'!$A$6:$A$15,'商品'!A15)=1,'商品'!K15&lt;&gt;""),IF(AND(1=1),"資料有效","暫停"),"暫停"))</x:f>
      </x:c>
      <x:c r="H15" s="2" t="str">
        <x:f>IF(A15="","",IF(COUNTIF(B15:G15,"暫停")&gt;0,"暫停","待權責人審核"))</x:f>
      </x:c>
      <x:c r="I15" s="2" t="str">
        <x:f>IF(A15="","",'商品'!K15)</x:f>
      </x:c>
      <x:c r="J15" s="2" t="str">
        <x:f>IF(A15="","",IF(H15="暫停","向權責人補齊或修正證據","另存權責人放行紀錄"))</x:f>
      </x:c>
    </x:row>
    <x:row r="16" ht="3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3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3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3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3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3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3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3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3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32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</x:sheetData>
  <x:mergeCells>
    <x:mergeCell ref="A2:J2"/>
    <x:mergeCell ref="A3:J3"/>
  </x:mergeCells>
  <x:conditionalFormatting sqref="A6:J15">
    <x:cfRule type="expression" dxfId="0" priority="1">
      <x:formula>$H6="暫停"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156239e692994e3b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</x:cols>
  <x:sheetData>
    <x:row r="1" ht="3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2" customHeight="1">
      <x:c r="A2" s="3" t="str">
        <x:v>商品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40" customHeight="1">
      <x:c r="A3" s="2" t="str">
        <x:v>琥珀色文字為輸入；深色文字為計算結果。先篩出暫停項目。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32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42" customHeight="1">
      <x:c r="A5" s="5" t="str">
        <x:v>商品申請編號</x:v>
      </x:c>
      <x:c r="B5" s="5" t="str">
        <x:v>授權編號</x:v>
      </x:c>
      <x:c r="C5" s="5" t="str">
        <x:v>標章編號</x:v>
      </x:c>
      <x:c r="D5" s="5" t="str">
        <x:v>圖稿版本</x:v>
      </x:c>
      <x:c r="E5" s="5" t="str">
        <x:v>核准編號</x:v>
      </x:c>
      <x:c r="F5" s="5" t="str">
        <x:v>範圍編號</x:v>
      </x:c>
      <x:c r="G5" s="5" t="str">
        <x:v>通路</x:v>
      </x:c>
      <x:c r="H5" s="5" t="str">
        <x:v>地域</x:v>
      </x:c>
      <x:c r="I5" s="5" t="str">
        <x:v>第三方標章編號</x:v>
      </x:c>
      <x:c r="J5" s="5" t="str">
        <x:v>第三方範圍編號</x:v>
      </x:c>
      <x:c r="K5" s="5" t="str">
        <x:v>負責人</x:v>
      </x:c>
    </x:row>
    <x:row r="6" ht="32" customHeight="1">
      <x:c r="A6" s="6" t="str">
        <x:v>P001</x:v>
      </x:c>
      <x:c r="B6" s="6" t="str">
        <x:v>L01</x:v>
      </x:c>
      <x:c r="C6" s="6" t="str">
        <x:v>M01</x:v>
      </x:c>
      <x:c r="D6" s="6" t="str">
        <x:v>V1</x:v>
      </x:c>
      <x:c r="E6" s="6" t="str">
        <x:v>A01</x:v>
      </x:c>
      <x:c r="F6" s="6" t="str">
        <x:v>S01</x:v>
      </x:c>
      <x:c r="G6" s="6" t="str">
        <x:v>校內使用</x:v>
      </x:c>
      <x:c r="H6" s="6" t="str">
        <x:v>臺灣</x:v>
      </x:c>
      <x:c r="I6" s="6" t="str">
        <x:v>不適用</x:v>
      </x:c>
      <x:c r="J6" s="6" t="str">
        <x:v>不適用</x:v>
      </x:c>
      <x:c r="K6" s="6" t="str">
        <x:v>授權負責人</x:v>
      </x:c>
    </x:row>
    <x:row r="7" ht="32" customHeight="1">
      <x:c r="A7" s="6" t="str">
        <x:v>P002</x:v>
      </x:c>
      <x:c r="B7" s="6" t="str">
        <x:v>L01</x:v>
      </x:c>
      <x:c r="C7" s="6" t="str">
        <x:v>M01</x:v>
      </x:c>
      <x:c r="D7" s="6" t="str">
        <x:v>V1</x:v>
      </x:c>
      <x:c r="E7" s="6" t="str">
        <x:v>A02</x:v>
      </x:c>
      <x:c r="F7" s="6" t="str">
        <x:v>S02</x:v>
      </x:c>
      <x:c r="G7" s="6" t="str">
        <x:v>對外販售</x:v>
      </x:c>
      <x:c r="H7" s="6" t="str">
        <x:v>臺灣</x:v>
      </x:c>
      <x:c r="I7" s="6" t="str">
        <x:v>不適用</x:v>
      </x:c>
      <x:c r="J7" s="6" t="str">
        <x:v>不適用</x:v>
      </x:c>
      <x:c r="K7" s="6" t="str">
        <x:v>授權負責人</x:v>
      </x:c>
    </x:row>
    <x:row r="8" ht="32" customHeight="1">
      <x:c r="A8" s="6" t="str">
        <x:v>P003</x:v>
      </x:c>
      <x:c r="B8" s="6" t="str">
        <x:v>L02</x:v>
      </x:c>
      <x:c r="C8" s="6" t="str">
        <x:v>M01</x:v>
      </x:c>
      <x:c r="D8" s="6" t="str">
        <x:v>V1</x:v>
      </x:c>
      <x:c r="E8" s="6" t="str">
        <x:v>A03</x:v>
      </x:c>
      <x:c r="F8" s="6" t="str">
        <x:v>S03</x:v>
      </x:c>
      <x:c r="G8" s="6" t="str">
        <x:v>對外販售</x:v>
      </x:c>
      <x:c r="H8" s="6" t="str">
        <x:v>日本</x:v>
      </x:c>
      <x:c r="I8" s="6" t="str">
        <x:v>T01</x:v>
      </x:c>
      <x:c r="J8" s="6" t="str">
        <x:v>S07</x:v>
      </x:c>
      <x:c r="K8" s="6" t="str">
        <x:v>授權負責人</x:v>
      </x:c>
    </x:row>
    <x:row r="9" ht="32" customHeight="1">
      <x:c r="A9" s="6" t="str">
        <x:v>P004</x:v>
      </x:c>
      <x:c r="B9" s="6" t="str">
        <x:v>L02</x:v>
      </x:c>
      <x:c r="C9" s="6" t="str">
        <x:v>M01</x:v>
      </x:c>
      <x:c r="D9" s="6" t="str">
        <x:v>V2</x:v>
      </x:c>
      <x:c r="E9" s="6" t="str">
        <x:v>A04</x:v>
      </x:c>
      <x:c r="F9" s="6" t="str">
        <x:v>S04</x:v>
      </x:c>
      <x:c r="G9" s="6" t="str">
        <x:v>對外販售</x:v>
      </x:c>
      <x:c r="H9" s="6" t="str">
        <x:v>臺灣</x:v>
      </x:c>
      <x:c r="I9" s="6" t="str">
        <x:v>不適用</x:v>
      </x:c>
      <x:c r="J9" s="6" t="str">
        <x:v>不適用</x:v>
      </x:c>
      <x:c r="K9" s="6" t="str">
        <x:v>授權負責人</x:v>
      </x:c>
    </x:row>
    <x:row r="10" ht="32" customHeight="1">
      <x:c r="A10" s="6" t="str">
        <x:v>P005</x:v>
      </x:c>
      <x:c r="B10" s="6" t="str">
        <x:v>L03</x:v>
      </x:c>
      <x:c r="C10" s="6" t="str">
        <x:v>M02</x:v>
      </x:c>
      <x:c r="D10" s="6" t="str">
        <x:v>V1</x:v>
      </x:c>
      <x:c r="E10" s="6" t="str">
        <x:v>A05</x:v>
      </x:c>
      <x:c r="F10" s="6" t="str">
        <x:v>S05</x:v>
      </x:c>
      <x:c r="G10" s="6" t="str">
        <x:v>校內使用</x:v>
      </x:c>
      <x:c r="H10" s="6" t="str">
        <x:v>臺灣</x:v>
      </x:c>
      <x:c r="I10" s="6" t="str">
        <x:v>不適用</x:v>
      </x:c>
      <x:c r="J10" s="6" t="str">
        <x:v>不適用</x:v>
      </x:c>
      <x:c r="K10" s="6" t="str">
        <x:v>授權負責人</x:v>
      </x:c>
    </x:row>
    <x:row r="11" ht="32" customHeight="1">
      <x:c r="A11" s="6" t="str">
        <x:v>P006</x:v>
      </x:c>
      <x:c r="B11" s="6" t="str"/>
      <x:c r="C11" s="6" t="str">
        <x:v>M01</x:v>
      </x:c>
      <x:c r="D11" s="6" t="str">
        <x:v>V1</x:v>
      </x:c>
      <x:c r="E11" s="6" t="str"/>
      <x:c r="F11" s="6" t="str">
        <x:v>S06</x:v>
      </x:c>
      <x:c r="G11" s="6" t="str">
        <x:v>校內使用</x:v>
      </x:c>
      <x:c r="H11" s="6" t="str">
        <x:v>臺灣</x:v>
      </x:c>
      <x:c r="I11" s="6" t="str"/>
      <x:c r="J11" s="6" t="str"/>
      <x:c r="K11" s="6" t="str">
        <x:v>授權負責人</x:v>
      </x:c>
    </x:row>
    <x:row r="12" ht="32" customHeight="1">
      <x:c r="A12" s="6"/>
      <x:c r="B12" s="6"/>
      <x:c r="C12" s="6"/>
      <x:c r="D12" s="6"/>
      <x:c r="E12" s="6"/>
      <x:c r="F12" s="6"/>
      <x:c r="G12" s="6"/>
      <x:c r="H12" s="6"/>
      <x:c r="I12" s="6"/>
      <x:c r="J12" s="6"/>
      <x:c r="K12" s="6"/>
    </x:row>
    <x:row r="13" ht="32" customHeight="1">
      <x:c r="A13" s="6"/>
      <x:c r="B13" s="6"/>
      <x:c r="C13" s="6"/>
      <x:c r="D13" s="6"/>
      <x:c r="E13" s="6"/>
      <x:c r="F13" s="6"/>
      <x:c r="G13" s="6"/>
      <x:c r="H13" s="6"/>
      <x:c r="I13" s="6"/>
      <x:c r="J13" s="6"/>
      <x:c r="K13" s="6"/>
    </x:row>
    <x:row r="14" ht="32" customHeight="1">
      <x:c r="A14" s="6"/>
      <x:c r="B14" s="6"/>
      <x:c r="C14" s="6"/>
      <x:c r="D14" s="6"/>
      <x:c r="E14" s="6"/>
      <x:c r="F14" s="6"/>
      <x:c r="G14" s="6"/>
      <x:c r="H14" s="6"/>
      <x:c r="I14" s="6"/>
      <x:c r="J14" s="6"/>
      <x:c r="K14" s="6"/>
    </x:row>
    <x:row r="15" ht="32" customHeight="1">
      <x:c r="A15" s="6"/>
      <x:c r="B15" s="6"/>
      <x:c r="C15" s="6"/>
      <x:c r="D15" s="6"/>
      <x:c r="E15" s="6"/>
      <x:c r="F15" s="6"/>
      <x:c r="G15" s="6"/>
      <x:c r="H15" s="6"/>
      <x:c r="I15" s="6"/>
      <x:c r="J15" s="6"/>
      <x:c r="K15" s="6"/>
    </x:row>
    <x:row r="16" ht="3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</x:row>
    <x:row r="17" ht="3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</x:row>
    <x:row r="18" ht="3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</x:row>
    <x:row r="19" ht="3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3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</x:row>
    <x:row r="21" ht="3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</x:row>
    <x:row r="22" ht="3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</x:row>
    <x:row r="23" ht="3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</x:row>
    <x:row r="24" ht="3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32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</x:row>
  </x:sheetData>
  <x:mergeCells>
    <x:mergeCell ref="A2:K2"/>
    <x:mergeCell ref="A3:K3"/>
  </x:mergeCells>
  <x:dataValidations count="1">
    <x:dataValidation type="list" sqref="G6:G15">
      <x:formula1>"校內使用,對外販售"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04baf7b6a1c40b9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2" customHeight="1">
      <x:c r="A1" s="2"/>
      <x:c r="B1" s="2"/>
      <x:c r="C1" s="2"/>
      <x:c r="D1" s="2"/>
      <x:c r="E1" s="2"/>
      <x:c r="F1" s="2"/>
      <x:c r="G1" s="2"/>
      <x:c r="H1" s="2"/>
    </x:row>
    <x:row r="2" ht="32" customHeight="1">
      <x:c r="A2" s="3" t="str">
        <x:v>供應商授權</x:v>
      </x:c>
      <x:c r="B2" s="2"/>
      <x:c r="C2" s="2"/>
      <x:c r="D2" s="2"/>
      <x:c r="E2" s="2"/>
      <x:c r="F2" s="2"/>
      <x:c r="G2" s="2"/>
      <x:c r="H2" s="2"/>
    </x:row>
    <x:row r="3" ht="40" customHeight="1">
      <x:c r="A3" s="2" t="str">
        <x:v>琥珀色文字為輸入；深色文字為計算結果。先篩出暫停項目。</x:v>
      </x:c>
      <x:c r="B3" s="2"/>
      <x:c r="C3" s="2"/>
      <x:c r="D3" s="2"/>
      <x:c r="E3" s="2"/>
      <x:c r="F3" s="2"/>
      <x:c r="G3" s="2"/>
      <x:c r="H3" s="2"/>
    </x:row>
    <x:row r="4" ht="32" customHeight="1">
      <x:c r="A4" s="2"/>
      <x:c r="B4" s="2"/>
      <x:c r="C4" s="2"/>
      <x:c r="D4" s="2"/>
      <x:c r="E4" s="2"/>
      <x:c r="F4" s="2"/>
      <x:c r="G4" s="2"/>
      <x:c r="H4" s="2"/>
    </x:row>
    <x:row r="5" ht="42" customHeight="1">
      <x:c r="A5" s="5" t="str">
        <x:v>授權編號</x:v>
      </x:c>
      <x:c r="B5" s="5" t="str">
        <x:v>授權類型</x:v>
      </x:c>
      <x:c r="C5" s="5" t="str">
        <x:v>狀態</x:v>
      </x:c>
      <x:c r="D5" s="5" t="str">
        <x:v>生效日</x:v>
      </x:c>
      <x:c r="E5" s="5" t="str">
        <x:v>有效末日</x:v>
      </x:c>
      <x:c r="F5" s="5" t="str">
        <x:v>證據索引</x:v>
      </x:c>
      <x:c r="G5" s="5" t="str">
        <x:v>被授權供應商</x:v>
      </x:c>
      <x:c r="H5" s="5" t="str">
        <x:v>續約負責人</x:v>
      </x:c>
    </x:row>
    <x:row r="6" ht="32" customHeight="1">
      <x:c r="A6" s="6" t="str">
        <x:v>L01</x:v>
      </x:c>
      <x:c r="B6" s="6" t="str">
        <x:v>校內使用</x:v>
      </x:c>
      <x:c r="C6" s="6" t="str">
        <x:v>已核准</x:v>
      </x:c>
      <x:c r="D6" s="8" t="n">
        <x:v>46023</x:v>
      </x:c>
      <x:c r="E6" s="8" t="n">
        <x:v>46387</x:v>
      </x:c>
      <x:c r="F6" s="6" t="str">
        <x:v>E-L01</x:v>
      </x:c>
      <x:c r="G6" s="6" t="str">
        <x:v>F001</x:v>
      </x:c>
      <x:c r="H6" s="6" t="str">
        <x:v>授權負責人</x:v>
      </x:c>
    </x:row>
    <x:row r="7" ht="32" customHeight="1">
      <x:c r="A7" s="6" t="str">
        <x:v>L02</x:v>
      </x:c>
      <x:c r="B7" s="6" t="str">
        <x:v>對外販售</x:v>
      </x:c>
      <x:c r="C7" s="6" t="str">
        <x:v>已核准</x:v>
      </x:c>
      <x:c r="D7" s="8" t="n">
        <x:v>46023</x:v>
      </x:c>
      <x:c r="E7" s="8" t="n">
        <x:v>46387</x:v>
      </x:c>
      <x:c r="F7" s="6" t="str">
        <x:v>E-L02</x:v>
      </x:c>
      <x:c r="G7" s="6" t="str">
        <x:v>F001</x:v>
      </x:c>
      <x:c r="H7" s="6" t="str">
        <x:v>授權負責人</x:v>
      </x:c>
    </x:row>
    <x:row r="8" ht="32" customHeight="1">
      <x:c r="A8" s="6" t="str">
        <x:v>L03</x:v>
      </x:c>
      <x:c r="B8" s="6" t="str">
        <x:v>校內使用</x:v>
      </x:c>
      <x:c r="C8" s="6" t="str">
        <x:v>已核准</x:v>
      </x:c>
      <x:c r="D8" s="8" t="n">
        <x:v>46313</x:v>
      </x:c>
      <x:c r="E8" s="8" t="n">
        <x:v>46313</x:v>
      </x:c>
      <x:c r="F8" s="6" t="str">
        <x:v>E-L03</x:v>
      </x:c>
      <x:c r="G8" s="6" t="str">
        <x:v>F001</x:v>
      </x:c>
      <x:c r="H8" s="6" t="str">
        <x:v>授權負責人</x:v>
      </x:c>
    </x:row>
    <x:row r="9" ht="32" customHeight="1">
      <x:c r="A9" s="6"/>
      <x:c r="B9" s="6"/>
      <x:c r="C9" s="6"/>
      <x:c r="D9" s="8"/>
      <x:c r="E9" s="8"/>
      <x:c r="F9" s="6"/>
      <x:c r="G9" s="6"/>
      <x:c r="H9" s="6"/>
    </x:row>
    <x:row r="10" ht="32" customHeight="1">
      <x:c r="A10" s="6"/>
      <x:c r="B10" s="6"/>
      <x:c r="C10" s="6"/>
      <x:c r="D10" s="8"/>
      <x:c r="E10" s="8"/>
      <x:c r="F10" s="6"/>
      <x:c r="G10" s="6"/>
      <x:c r="H10" s="6"/>
    </x:row>
    <x:row r="11" ht="32" customHeight="1">
      <x:c r="A11" s="6"/>
      <x:c r="B11" s="6"/>
      <x:c r="C11" s="6"/>
      <x:c r="D11" s="8"/>
      <x:c r="E11" s="8"/>
      <x:c r="F11" s="6"/>
      <x:c r="G11" s="6"/>
      <x:c r="H11" s="6"/>
    </x:row>
    <x:row r="12" ht="32" customHeight="1">
      <x:c r="A12" s="6"/>
      <x:c r="B12" s="6"/>
      <x:c r="C12" s="6"/>
      <x:c r="D12" s="8"/>
      <x:c r="E12" s="8"/>
      <x:c r="F12" s="6"/>
      <x:c r="G12" s="6"/>
      <x:c r="H12" s="6"/>
    </x:row>
    <x:row r="13" ht="32" customHeight="1">
      <x:c r="A13" s="6"/>
      <x:c r="B13" s="6"/>
      <x:c r="C13" s="6"/>
      <x:c r="D13" s="8"/>
      <x:c r="E13" s="8"/>
      <x:c r="F13" s="6"/>
      <x:c r="G13" s="6"/>
      <x:c r="H13" s="6"/>
    </x:row>
    <x:row r="14" ht="32" customHeight="1">
      <x:c r="A14" s="6"/>
      <x:c r="B14" s="6"/>
      <x:c r="C14" s="6"/>
      <x:c r="D14" s="8"/>
      <x:c r="E14" s="8"/>
      <x:c r="F14" s="6"/>
      <x:c r="G14" s="6"/>
      <x:c r="H14" s="6"/>
    </x:row>
    <x:row r="15" ht="32" customHeight="1">
      <x:c r="A15" s="6"/>
      <x:c r="B15" s="6"/>
      <x:c r="C15" s="6"/>
      <x:c r="D15" s="8"/>
      <x:c r="E15" s="8"/>
      <x:c r="F15" s="6"/>
      <x:c r="G15" s="6"/>
      <x:c r="H15" s="6"/>
    </x:row>
    <x:row r="16" ht="32" customHeight="1">
      <x:c r="A16" s="2"/>
      <x:c r="B16" s="2"/>
      <x:c r="C16" s="2"/>
      <x:c r="D16" s="2"/>
      <x:c r="E16" s="2"/>
      <x:c r="F16" s="2"/>
      <x:c r="G16" s="2"/>
      <x:c r="H16" s="2"/>
    </x:row>
    <x:row r="17" ht="32" customHeight="1">
      <x:c r="A17" s="2"/>
      <x:c r="B17" s="2"/>
      <x:c r="C17" s="2"/>
      <x:c r="D17" s="2"/>
      <x:c r="E17" s="2"/>
      <x:c r="F17" s="2"/>
      <x:c r="G17" s="2"/>
      <x:c r="H17" s="2"/>
    </x:row>
    <x:row r="18" ht="32" customHeight="1">
      <x:c r="A18" s="2"/>
      <x:c r="B18" s="2"/>
      <x:c r="C18" s="2"/>
      <x:c r="D18" s="2"/>
      <x:c r="E18" s="2"/>
      <x:c r="F18" s="2"/>
      <x:c r="G18" s="2"/>
      <x:c r="H18" s="2"/>
    </x:row>
    <x:row r="19" ht="32" customHeight="1">
      <x:c r="A19" s="2"/>
      <x:c r="B19" s="2"/>
      <x:c r="C19" s="2"/>
      <x:c r="D19" s="2"/>
      <x:c r="E19" s="2"/>
      <x:c r="F19" s="2"/>
      <x:c r="G19" s="2"/>
      <x:c r="H19" s="2"/>
    </x:row>
    <x:row r="20" ht="32" customHeight="1">
      <x:c r="A20" s="2"/>
      <x:c r="B20" s="2"/>
      <x:c r="C20" s="2"/>
      <x:c r="D20" s="2"/>
      <x:c r="E20" s="2"/>
      <x:c r="F20" s="2"/>
      <x:c r="G20" s="2"/>
      <x:c r="H20" s="2"/>
    </x:row>
    <x:row r="21" ht="32" customHeight="1">
      <x:c r="A21" s="2"/>
      <x:c r="B21" s="2"/>
      <x:c r="C21" s="2"/>
      <x:c r="D21" s="2"/>
      <x:c r="E21" s="2"/>
      <x:c r="F21" s="2"/>
      <x:c r="G21" s="2"/>
      <x:c r="H21" s="2"/>
    </x:row>
    <x:row r="22" ht="32" customHeight="1">
      <x:c r="A22" s="2"/>
      <x:c r="B22" s="2"/>
      <x:c r="C22" s="2"/>
      <x:c r="D22" s="2"/>
      <x:c r="E22" s="2"/>
      <x:c r="F22" s="2"/>
      <x:c r="G22" s="2"/>
      <x:c r="H22" s="2"/>
    </x:row>
    <x:row r="23" ht="32" customHeight="1">
      <x:c r="A23" s="2"/>
      <x:c r="B23" s="2"/>
      <x:c r="C23" s="2"/>
      <x:c r="D23" s="2"/>
      <x:c r="E23" s="2"/>
      <x:c r="F23" s="2"/>
      <x:c r="G23" s="2"/>
      <x:c r="H23" s="2"/>
    </x:row>
    <x:row r="24" ht="32" customHeight="1">
      <x:c r="A24" s="2"/>
      <x:c r="B24" s="2"/>
      <x:c r="C24" s="2"/>
      <x:c r="D24" s="2"/>
      <x:c r="E24" s="2"/>
      <x:c r="F24" s="2"/>
      <x:c r="G24" s="2"/>
      <x:c r="H24" s="2"/>
    </x:row>
    <x:row r="25" ht="32" customHeight="1">
      <x:c r="A25" s="2"/>
      <x:c r="B25" s="2"/>
      <x:c r="C25" s="2"/>
      <x:c r="D25" s="2"/>
      <x:c r="E25" s="2"/>
      <x:c r="F25" s="2"/>
      <x:c r="G25" s="2"/>
      <x:c r="H25" s="2"/>
    </x:row>
  </x:sheetData>
  <x:mergeCells>
    <x:mergeCell ref="A2:H2"/>
    <x:mergeCell ref="A3:H3"/>
  </x:mergeCells>
  <x:dataValidations count="2">
    <x:dataValidation type="list" sqref="C6:C15">
      <x:formula1>"已核准,暫停"</x:formula1>
    </x:dataValidation>
    <x:dataValidation type="list" sqref="B6:B15">
      <x:formula1>"校內使用,對外販售"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d5008c2b51e44ed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32" customHeight="1">
      <x:c r="A1" s="2"/>
      <x:c r="B1" s="2"/>
      <x:c r="C1" s="2"/>
      <x:c r="D1" s="2"/>
      <x:c r="E1" s="2"/>
      <x:c r="F1" s="2"/>
    </x:row>
    <x:row r="2" ht="32" customHeight="1">
      <x:c r="A2" s="3" t="str">
        <x:v>標章權利</x:v>
      </x:c>
      <x:c r="B2" s="2"/>
      <x:c r="C2" s="2"/>
      <x:c r="D2" s="2"/>
      <x:c r="E2" s="2"/>
      <x:c r="F2" s="2"/>
    </x:row>
    <x:row r="3" ht="40" customHeight="1">
      <x:c r="A3" s="2" t="str">
        <x:v>琥珀色文字為輸入；深色文字為計算結果。先篩出暫停項目。</x:v>
      </x:c>
      <x:c r="B3" s="2"/>
      <x:c r="C3" s="2"/>
      <x:c r="D3" s="2"/>
      <x:c r="E3" s="2"/>
      <x:c r="F3" s="2"/>
    </x:row>
    <x:row r="4" ht="32" customHeight="1">
      <x:c r="A4" s="2"/>
      <x:c r="B4" s="2"/>
      <x:c r="C4" s="2"/>
      <x:c r="D4" s="2"/>
      <x:c r="E4" s="2"/>
      <x:c r="F4" s="2"/>
    </x:row>
    <x:row r="5" ht="42" customHeight="1">
      <x:c r="A5" s="5" t="str">
        <x:v>標章編號</x:v>
      </x:c>
      <x:c r="B5" s="5" t="str">
        <x:v>權利人</x:v>
      </x:c>
      <x:c r="C5" s="5" t="str">
        <x:v>狀態</x:v>
      </x:c>
      <x:c r="D5" s="5" t="str">
        <x:v>生效日</x:v>
      </x:c>
      <x:c r="E5" s="5" t="str">
        <x:v>有效末日</x:v>
      </x:c>
      <x:c r="F5" s="5" t="str">
        <x:v>證據索引</x:v>
      </x:c>
    </x:row>
    <x:row r="6" ht="32" customHeight="1">
      <x:c r="A6" s="6" t="str">
        <x:v>M01</x:v>
      </x:c>
      <x:c r="B6" s="6" t="str">
        <x:v>U001</x:v>
      </x:c>
      <x:c r="C6" s="6" t="str">
        <x:v>已核准</x:v>
      </x:c>
      <x:c r="D6" s="8" t="n">
        <x:v>46023</x:v>
      </x:c>
      <x:c r="E6" s="8" t="n">
        <x:v>46387</x:v>
      </x:c>
      <x:c r="F6" s="6" t="str">
        <x:v>E-M01</x:v>
      </x:c>
    </x:row>
    <x:row r="7" ht="32" customHeight="1">
      <x:c r="A7" s="6" t="str">
        <x:v>T01</x:v>
      </x:c>
      <x:c r="B7" s="6" t="str">
        <x:v>T001</x:v>
      </x:c>
      <x:c r="C7" s="6" t="str">
        <x:v>已核准</x:v>
      </x:c>
      <x:c r="D7" s="8" t="n">
        <x:v>46023</x:v>
      </x:c>
      <x:c r="E7" s="8" t="n">
        <x:v>46312</x:v>
      </x:c>
      <x:c r="F7" s="6" t="str">
        <x:v>E-T01</x:v>
      </x:c>
    </x:row>
    <x:row r="8" ht="32" customHeight="1">
      <x:c r="A8" s="6" t="str">
        <x:v>M02</x:v>
      </x:c>
      <x:c r="B8" s="6" t="str">
        <x:v>U001</x:v>
      </x:c>
      <x:c r="C8" s="6" t="str">
        <x:v>已核准</x:v>
      </x:c>
      <x:c r="D8" s="8" t="n">
        <x:v>46313</x:v>
      </x:c>
      <x:c r="E8" s="8" t="n">
        <x:v>46313</x:v>
      </x:c>
      <x:c r="F8" s="6" t="str">
        <x:v>E-M02</x:v>
      </x:c>
    </x:row>
    <x:row r="9" ht="32" customHeight="1">
      <x:c r="A9" s="6"/>
      <x:c r="B9" s="6"/>
      <x:c r="C9" s="6"/>
      <x:c r="D9" s="8"/>
      <x:c r="E9" s="8"/>
      <x:c r="F9" s="6"/>
    </x:row>
    <x:row r="10" ht="32" customHeight="1">
      <x:c r="A10" s="6"/>
      <x:c r="B10" s="6"/>
      <x:c r="C10" s="6"/>
      <x:c r="D10" s="8"/>
      <x:c r="E10" s="8"/>
      <x:c r="F10" s="6"/>
    </x:row>
    <x:row r="11" ht="32" customHeight="1">
      <x:c r="A11" s="6"/>
      <x:c r="B11" s="6"/>
      <x:c r="C11" s="6"/>
      <x:c r="D11" s="8"/>
      <x:c r="E11" s="8"/>
      <x:c r="F11" s="6"/>
    </x:row>
    <x:row r="12" ht="32" customHeight="1">
      <x:c r="A12" s="6"/>
      <x:c r="B12" s="6"/>
      <x:c r="C12" s="6"/>
      <x:c r="D12" s="8"/>
      <x:c r="E12" s="8"/>
      <x:c r="F12" s="6"/>
    </x:row>
    <x:row r="13" ht="32" customHeight="1">
      <x:c r="A13" s="6"/>
      <x:c r="B13" s="6"/>
      <x:c r="C13" s="6"/>
      <x:c r="D13" s="8"/>
      <x:c r="E13" s="8"/>
      <x:c r="F13" s="6"/>
    </x:row>
    <x:row r="14" ht="32" customHeight="1">
      <x:c r="A14" s="6"/>
      <x:c r="B14" s="6"/>
      <x:c r="C14" s="6"/>
      <x:c r="D14" s="8"/>
      <x:c r="E14" s="8"/>
      <x:c r="F14" s="6"/>
    </x:row>
    <x:row r="15" ht="32" customHeight="1">
      <x:c r="A15" s="6"/>
      <x:c r="B15" s="6"/>
      <x:c r="C15" s="6"/>
      <x:c r="D15" s="8"/>
      <x:c r="E15" s="8"/>
      <x:c r="F15" s="6"/>
    </x:row>
    <x:row r="16" ht="32" customHeight="1">
      <x:c r="A16" s="2"/>
      <x:c r="B16" s="2"/>
      <x:c r="C16" s="2"/>
      <x:c r="D16" s="2"/>
      <x:c r="E16" s="2"/>
      <x:c r="F16" s="2"/>
    </x:row>
    <x:row r="17" ht="32" customHeight="1">
      <x:c r="A17" s="2"/>
      <x:c r="B17" s="2"/>
      <x:c r="C17" s="2"/>
      <x:c r="D17" s="2"/>
      <x:c r="E17" s="2"/>
      <x:c r="F17" s="2"/>
    </x:row>
    <x:row r="18" ht="32" customHeight="1">
      <x:c r="A18" s="2"/>
      <x:c r="B18" s="2"/>
      <x:c r="C18" s="2"/>
      <x:c r="D18" s="2"/>
      <x:c r="E18" s="2"/>
      <x:c r="F18" s="2"/>
    </x:row>
    <x:row r="19" ht="32" customHeight="1">
      <x:c r="A19" s="2"/>
      <x:c r="B19" s="2"/>
      <x:c r="C19" s="2"/>
      <x:c r="D19" s="2"/>
      <x:c r="E19" s="2"/>
      <x:c r="F19" s="2"/>
    </x:row>
    <x:row r="20" ht="32" customHeight="1">
      <x:c r="A20" s="2"/>
      <x:c r="B20" s="2"/>
      <x:c r="C20" s="2"/>
      <x:c r="D20" s="2"/>
      <x:c r="E20" s="2"/>
      <x:c r="F20" s="2"/>
    </x:row>
    <x:row r="21" ht="32" customHeight="1">
      <x:c r="A21" s="2"/>
      <x:c r="B21" s="2"/>
      <x:c r="C21" s="2"/>
      <x:c r="D21" s="2"/>
      <x:c r="E21" s="2"/>
      <x:c r="F21" s="2"/>
    </x:row>
    <x:row r="22" ht="32" customHeight="1">
      <x:c r="A22" s="2"/>
      <x:c r="B22" s="2"/>
      <x:c r="C22" s="2"/>
      <x:c r="D22" s="2"/>
      <x:c r="E22" s="2"/>
      <x:c r="F22" s="2"/>
    </x:row>
    <x:row r="23" ht="32" customHeight="1">
      <x:c r="A23" s="2"/>
      <x:c r="B23" s="2"/>
      <x:c r="C23" s="2"/>
      <x:c r="D23" s="2"/>
      <x:c r="E23" s="2"/>
      <x:c r="F23" s="2"/>
    </x:row>
    <x:row r="24" ht="32" customHeight="1">
      <x:c r="A24" s="2"/>
      <x:c r="B24" s="2"/>
      <x:c r="C24" s="2"/>
      <x:c r="D24" s="2"/>
      <x:c r="E24" s="2"/>
      <x:c r="F24" s="2"/>
    </x:row>
    <x:row r="25" ht="32" customHeight="1">
      <x:c r="A25" s="2"/>
      <x:c r="B25" s="2"/>
      <x:c r="C25" s="2"/>
      <x:c r="D25" s="2"/>
      <x:c r="E25" s="2"/>
      <x:c r="F25" s="2"/>
    </x:row>
  </x:sheetData>
  <x:mergeCells>
    <x:mergeCell ref="A2:F2"/>
    <x:mergeCell ref="A3:F3"/>
  </x:mergeCells>
  <x:dataValidations count="1">
    <x:dataValidation type="list" sqref="C6:C15">
      <x:formula1>"已核准,暫停"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0875b4759c440c8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2" customHeight="1">
      <x:c r="A1" s="2"/>
      <x:c r="B1" s="2"/>
      <x:c r="C1" s="2"/>
      <x:c r="D1" s="2"/>
      <x:c r="E1" s="2"/>
      <x:c r="F1" s="2"/>
      <x:c r="G1" s="2"/>
      <x:c r="H1" s="2"/>
    </x:row>
    <x:row r="2" ht="32" customHeight="1">
      <x:c r="A2" s="3" t="str">
        <x:v>圖稿核准</x:v>
      </x:c>
      <x:c r="B2" s="2"/>
      <x:c r="C2" s="2"/>
      <x:c r="D2" s="2"/>
      <x:c r="E2" s="2"/>
      <x:c r="F2" s="2"/>
      <x:c r="G2" s="2"/>
      <x:c r="H2" s="2"/>
    </x:row>
    <x:row r="3" ht="40" customHeight="1">
      <x:c r="A3" s="2" t="str">
        <x:v>琥珀色文字為輸入；深色文字為計算結果。先篩出暫停項目。</x:v>
      </x:c>
      <x:c r="B3" s="2"/>
      <x:c r="C3" s="2"/>
      <x:c r="D3" s="2"/>
      <x:c r="E3" s="2"/>
      <x:c r="F3" s="2"/>
      <x:c r="G3" s="2"/>
      <x:c r="H3" s="2"/>
    </x:row>
    <x:row r="4" ht="32" customHeight="1">
      <x:c r="A4" s="2"/>
      <x:c r="B4" s="2"/>
      <x:c r="C4" s="2"/>
      <x:c r="D4" s="2"/>
      <x:c r="E4" s="2"/>
      <x:c r="F4" s="2"/>
      <x:c r="G4" s="2"/>
      <x:c r="H4" s="2"/>
    </x:row>
    <x:row r="5" ht="42" customHeight="1">
      <x:c r="A5" s="5" t="str">
        <x:v>核准編號</x:v>
      </x:c>
      <x:c r="B5" s="5" t="str">
        <x:v>商品申請編號</x:v>
      </x:c>
      <x:c r="C5" s="5" t="str">
        <x:v>標章編號</x:v>
      </x:c>
      <x:c r="D5" s="5" t="str">
        <x:v>圖稿版本</x:v>
      </x:c>
      <x:c r="E5" s="5" t="str">
        <x:v>狀態</x:v>
      </x:c>
      <x:c r="F5" s="5" t="str">
        <x:v>生效日</x:v>
      </x:c>
      <x:c r="G5" s="5" t="str">
        <x:v>有效末日</x:v>
      </x:c>
      <x:c r="H5" s="5" t="str">
        <x:v>證據索引</x:v>
      </x:c>
    </x:row>
    <x:row r="6" ht="32" customHeight="1">
      <x:c r="A6" s="6" t="str">
        <x:v>A01</x:v>
      </x:c>
      <x:c r="B6" s="6" t="str">
        <x:v>P001</x:v>
      </x:c>
      <x:c r="C6" s="6" t="str">
        <x:v>M01</x:v>
      </x:c>
      <x:c r="D6" s="6" t="str">
        <x:v>V1</x:v>
      </x:c>
      <x:c r="E6" s="6" t="str">
        <x:v>已核准</x:v>
      </x:c>
      <x:c r="F6" s="8" t="n">
        <x:v>46023</x:v>
      </x:c>
      <x:c r="G6" s="8" t="n">
        <x:v>46387</x:v>
      </x:c>
      <x:c r="H6" s="6" t="str">
        <x:v>E-A01</x:v>
      </x:c>
    </x:row>
    <x:row r="7" ht="32" customHeight="1">
      <x:c r="A7" s="6" t="str">
        <x:v>A02</x:v>
      </x:c>
      <x:c r="B7" s="6" t="str">
        <x:v>P002</x:v>
      </x:c>
      <x:c r="C7" s="6" t="str">
        <x:v>M01</x:v>
      </x:c>
      <x:c r="D7" s="6" t="str">
        <x:v>V1</x:v>
      </x:c>
      <x:c r="E7" s="6" t="str">
        <x:v>已核准</x:v>
      </x:c>
      <x:c r="F7" s="8" t="n">
        <x:v>46023</x:v>
      </x:c>
      <x:c r="G7" s="8" t="n">
        <x:v>46387</x:v>
      </x:c>
      <x:c r="H7" s="6" t="str">
        <x:v>E-A02</x:v>
      </x:c>
    </x:row>
    <x:row r="8" ht="32" customHeight="1">
      <x:c r="A8" s="6" t="str">
        <x:v>A03</x:v>
      </x:c>
      <x:c r="B8" s="6" t="str">
        <x:v>P003</x:v>
      </x:c>
      <x:c r="C8" s="6" t="str">
        <x:v>M01</x:v>
      </x:c>
      <x:c r="D8" s="6" t="str">
        <x:v>V1</x:v>
      </x:c>
      <x:c r="E8" s="6" t="str">
        <x:v>已核准</x:v>
      </x:c>
      <x:c r="F8" s="8" t="n">
        <x:v>46023</x:v>
      </x:c>
      <x:c r="G8" s="8" t="n">
        <x:v>46387</x:v>
      </x:c>
      <x:c r="H8" s="6" t="str">
        <x:v>E-A03</x:v>
      </x:c>
    </x:row>
    <x:row r="9" ht="32" customHeight="1">
      <x:c r="A9" s="6" t="str">
        <x:v>A04</x:v>
      </x:c>
      <x:c r="B9" s="6" t="str">
        <x:v>P004</x:v>
      </x:c>
      <x:c r="C9" s="6" t="str">
        <x:v>M01</x:v>
      </x:c>
      <x:c r="D9" s="6" t="str">
        <x:v>V1</x:v>
      </x:c>
      <x:c r="E9" s="6" t="str">
        <x:v>已核准</x:v>
      </x:c>
      <x:c r="F9" s="8" t="n">
        <x:v>46023</x:v>
      </x:c>
      <x:c r="G9" s="8" t="n">
        <x:v>46387</x:v>
      </x:c>
      <x:c r="H9" s="6" t="str">
        <x:v>E-A04</x:v>
      </x:c>
    </x:row>
    <x:row r="10" ht="32" customHeight="1">
      <x:c r="A10" s="6" t="str">
        <x:v>A05</x:v>
      </x:c>
      <x:c r="B10" s="6" t="str">
        <x:v>P005</x:v>
      </x:c>
      <x:c r="C10" s="6" t="str">
        <x:v>M02</x:v>
      </x:c>
      <x:c r="D10" s="6" t="str">
        <x:v>V1</x:v>
      </x:c>
      <x:c r="E10" s="6" t="str">
        <x:v>已核准</x:v>
      </x:c>
      <x:c r="F10" s="8" t="n">
        <x:v>46023</x:v>
      </x:c>
      <x:c r="G10" s="8" t="n">
        <x:v>46387</x:v>
      </x:c>
      <x:c r="H10" s="6" t="str">
        <x:v>E-A05</x:v>
      </x:c>
    </x:row>
    <x:row r="11" ht="32" customHeight="1">
      <x:c r="A11" s="6" t="str">
        <x:v>A06</x:v>
      </x:c>
      <x:c r="B11" s="6" t="str">
        <x:v>P006</x:v>
      </x:c>
      <x:c r="C11" s="6" t="str">
        <x:v>M01</x:v>
      </x:c>
      <x:c r="D11" s="6" t="str">
        <x:v>V1</x:v>
      </x:c>
      <x:c r="E11" s="6" t="str">
        <x:v>已核准</x:v>
      </x:c>
      <x:c r="F11" s="8" t="n">
        <x:v>46023</x:v>
      </x:c>
      <x:c r="G11" s="8" t="n">
        <x:v>46387</x:v>
      </x:c>
      <x:c r="H11" s="6" t="str">
        <x:v>E-A06</x:v>
      </x:c>
    </x:row>
    <x:row r="12" ht="32" customHeight="1">
      <x:c r="A12" s="6"/>
      <x:c r="B12" s="6"/>
      <x:c r="C12" s="6"/>
      <x:c r="D12" s="6"/>
      <x:c r="E12" s="6"/>
      <x:c r="F12" s="8"/>
      <x:c r="G12" s="8"/>
      <x:c r="H12" s="6"/>
    </x:row>
    <x:row r="13" ht="32" customHeight="1">
      <x:c r="A13" s="6"/>
      <x:c r="B13" s="6"/>
      <x:c r="C13" s="6"/>
      <x:c r="D13" s="6"/>
      <x:c r="E13" s="6"/>
      <x:c r="F13" s="8"/>
      <x:c r="G13" s="8"/>
      <x:c r="H13" s="6"/>
    </x:row>
    <x:row r="14" ht="32" customHeight="1">
      <x:c r="A14" s="6"/>
      <x:c r="B14" s="6"/>
      <x:c r="C14" s="6"/>
      <x:c r="D14" s="6"/>
      <x:c r="E14" s="6"/>
      <x:c r="F14" s="8"/>
      <x:c r="G14" s="8"/>
      <x:c r="H14" s="6"/>
    </x:row>
    <x:row r="15" ht="32" customHeight="1">
      <x:c r="A15" s="6"/>
      <x:c r="B15" s="6"/>
      <x:c r="C15" s="6"/>
      <x:c r="D15" s="6"/>
      <x:c r="E15" s="6"/>
      <x:c r="F15" s="8"/>
      <x:c r="G15" s="8"/>
      <x:c r="H15" s="6"/>
    </x:row>
    <x:row r="16" ht="32" customHeight="1">
      <x:c r="A16" s="2"/>
      <x:c r="B16" s="2"/>
      <x:c r="C16" s="2"/>
      <x:c r="D16" s="2"/>
      <x:c r="E16" s="2"/>
      <x:c r="F16" s="2"/>
      <x:c r="G16" s="2"/>
      <x:c r="H16" s="2"/>
    </x:row>
    <x:row r="17" ht="32" customHeight="1">
      <x:c r="A17" s="2"/>
      <x:c r="B17" s="2"/>
      <x:c r="C17" s="2"/>
      <x:c r="D17" s="2"/>
      <x:c r="E17" s="2"/>
      <x:c r="F17" s="2"/>
      <x:c r="G17" s="2"/>
      <x:c r="H17" s="2"/>
    </x:row>
    <x:row r="18" ht="32" customHeight="1">
      <x:c r="A18" s="2"/>
      <x:c r="B18" s="2"/>
      <x:c r="C18" s="2"/>
      <x:c r="D18" s="2"/>
      <x:c r="E18" s="2"/>
      <x:c r="F18" s="2"/>
      <x:c r="G18" s="2"/>
      <x:c r="H18" s="2"/>
    </x:row>
    <x:row r="19" ht="32" customHeight="1">
      <x:c r="A19" s="2"/>
      <x:c r="B19" s="2"/>
      <x:c r="C19" s="2"/>
      <x:c r="D19" s="2"/>
      <x:c r="E19" s="2"/>
      <x:c r="F19" s="2"/>
      <x:c r="G19" s="2"/>
      <x:c r="H19" s="2"/>
    </x:row>
    <x:row r="20" ht="32" customHeight="1">
      <x:c r="A20" s="2"/>
      <x:c r="B20" s="2"/>
      <x:c r="C20" s="2"/>
      <x:c r="D20" s="2"/>
      <x:c r="E20" s="2"/>
      <x:c r="F20" s="2"/>
      <x:c r="G20" s="2"/>
      <x:c r="H20" s="2"/>
    </x:row>
    <x:row r="21" ht="32" customHeight="1">
      <x:c r="A21" s="2"/>
      <x:c r="B21" s="2"/>
      <x:c r="C21" s="2"/>
      <x:c r="D21" s="2"/>
      <x:c r="E21" s="2"/>
      <x:c r="F21" s="2"/>
      <x:c r="G21" s="2"/>
      <x:c r="H21" s="2"/>
    </x:row>
    <x:row r="22" ht="32" customHeight="1">
      <x:c r="A22" s="2"/>
      <x:c r="B22" s="2"/>
      <x:c r="C22" s="2"/>
      <x:c r="D22" s="2"/>
      <x:c r="E22" s="2"/>
      <x:c r="F22" s="2"/>
      <x:c r="G22" s="2"/>
      <x:c r="H22" s="2"/>
    </x:row>
    <x:row r="23" ht="32" customHeight="1">
      <x:c r="A23" s="2"/>
      <x:c r="B23" s="2"/>
      <x:c r="C23" s="2"/>
      <x:c r="D23" s="2"/>
      <x:c r="E23" s="2"/>
      <x:c r="F23" s="2"/>
      <x:c r="G23" s="2"/>
      <x:c r="H23" s="2"/>
    </x:row>
    <x:row r="24" ht="32" customHeight="1">
      <x:c r="A24" s="2"/>
      <x:c r="B24" s="2"/>
      <x:c r="C24" s="2"/>
      <x:c r="D24" s="2"/>
      <x:c r="E24" s="2"/>
      <x:c r="F24" s="2"/>
      <x:c r="G24" s="2"/>
      <x:c r="H24" s="2"/>
    </x:row>
    <x:row r="25" ht="32" customHeight="1">
      <x:c r="A25" s="2"/>
      <x:c r="B25" s="2"/>
      <x:c r="C25" s="2"/>
      <x:c r="D25" s="2"/>
      <x:c r="E25" s="2"/>
      <x:c r="F25" s="2"/>
      <x:c r="G25" s="2"/>
      <x:c r="H25" s="2"/>
    </x:row>
  </x:sheetData>
  <x:mergeCells>
    <x:mergeCell ref="A2:H2"/>
    <x:mergeCell ref="A3:H3"/>
  </x:mergeCells>
  <x:dataValidations count="1">
    <x:dataValidation type="list" sqref="E6:E15">
      <x:formula1>"已核准,暫停"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b3eea972178406e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3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2" customHeight="1">
      <x:c r="A2" s="3" t="str">
        <x:v>通路地域範圍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40" customHeight="1">
      <x:c r="A3" s="2" t="str">
        <x:v>琥珀色文字為輸入；深色文字為計算結果。先篩出暫停項目。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32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42" customHeight="1">
      <x:c r="A5" s="5" t="str">
        <x:v>範圍編號</x:v>
      </x:c>
      <x:c r="B5" s="5" t="str">
        <x:v>授權編號</x:v>
      </x:c>
      <x:c r="C5" s="5" t="str">
        <x:v>標章編號</x:v>
      </x:c>
      <x:c r="D5" s="5" t="str">
        <x:v>商品申請編號</x:v>
      </x:c>
      <x:c r="E5" s="5" t="str">
        <x:v>通路</x:v>
      </x:c>
      <x:c r="F5" s="5" t="str">
        <x:v>地域</x:v>
      </x:c>
      <x:c r="G5" s="5" t="str">
        <x:v>生效日</x:v>
      </x:c>
      <x:c r="H5" s="5" t="str">
        <x:v>有效末日</x:v>
      </x:c>
      <x:c r="I5" s="5" t="str">
        <x:v>狀態</x:v>
      </x:c>
      <x:c r="J5" s="5" t="str">
        <x:v>證據索引</x:v>
      </x:c>
    </x:row>
    <x:row r="6" ht="32" customHeight="1">
      <x:c r="A6" s="6" t="str">
        <x:v>S01</x:v>
      </x:c>
      <x:c r="B6" s="6" t="str">
        <x:v>L01</x:v>
      </x:c>
      <x:c r="C6" s="6" t="str">
        <x:v>M01</x:v>
      </x:c>
      <x:c r="D6" s="6" t="str">
        <x:v>P001</x:v>
      </x:c>
      <x:c r="E6" s="6" t="str">
        <x:v>校內使用</x:v>
      </x:c>
      <x:c r="F6" s="6" t="str">
        <x:v>臺灣</x:v>
      </x:c>
      <x:c r="G6" s="8" t="n">
        <x:v>46023</x:v>
      </x:c>
      <x:c r="H6" s="8" t="n">
        <x:v>46387</x:v>
      </x:c>
      <x:c r="I6" s="6" t="str">
        <x:v>已核准</x:v>
      </x:c>
      <x:c r="J6" s="6" t="str">
        <x:v>E-S01</x:v>
      </x:c>
    </x:row>
    <x:row r="7" ht="32" customHeight="1">
      <x:c r="A7" s="6" t="str">
        <x:v>S02</x:v>
      </x:c>
      <x:c r="B7" s="6" t="str">
        <x:v>L01</x:v>
      </x:c>
      <x:c r="C7" s="6" t="str">
        <x:v>M01</x:v>
      </x:c>
      <x:c r="D7" s="6" t="str">
        <x:v>P002</x:v>
      </x:c>
      <x:c r="E7" s="6" t="str">
        <x:v>校內使用</x:v>
      </x:c>
      <x:c r="F7" s="6" t="str">
        <x:v>臺灣</x:v>
      </x:c>
      <x:c r="G7" s="8" t="n">
        <x:v>46023</x:v>
      </x:c>
      <x:c r="H7" s="8" t="n">
        <x:v>46387</x:v>
      </x:c>
      <x:c r="I7" s="6" t="str">
        <x:v>已核准</x:v>
      </x:c>
      <x:c r="J7" s="6" t="str">
        <x:v>E-S02</x:v>
      </x:c>
    </x:row>
    <x:row r="8" ht="32" customHeight="1">
      <x:c r="A8" s="6" t="str">
        <x:v>S03</x:v>
      </x:c>
      <x:c r="B8" s="6" t="str">
        <x:v>L02</x:v>
      </x:c>
      <x:c r="C8" s="6" t="str">
        <x:v>M01</x:v>
      </x:c>
      <x:c r="D8" s="6" t="str">
        <x:v>P003</x:v>
      </x:c>
      <x:c r="E8" s="6" t="str">
        <x:v>對外販售</x:v>
      </x:c>
      <x:c r="F8" s="6" t="str">
        <x:v>日本</x:v>
      </x:c>
      <x:c r="G8" s="8" t="n">
        <x:v>46023</x:v>
      </x:c>
      <x:c r="H8" s="8" t="n">
        <x:v>46387</x:v>
      </x:c>
      <x:c r="I8" s="6" t="str">
        <x:v>已核准</x:v>
      </x:c>
      <x:c r="J8" s="6" t="str">
        <x:v>E-S03</x:v>
      </x:c>
    </x:row>
    <x:row r="9" ht="32" customHeight="1">
      <x:c r="A9" s="6" t="str">
        <x:v>S04</x:v>
      </x:c>
      <x:c r="B9" s="6" t="str">
        <x:v>L02</x:v>
      </x:c>
      <x:c r="C9" s="6" t="str">
        <x:v>M01</x:v>
      </x:c>
      <x:c r="D9" s="6" t="str">
        <x:v>P004</x:v>
      </x:c>
      <x:c r="E9" s="6" t="str">
        <x:v>對外販售</x:v>
      </x:c>
      <x:c r="F9" s="6" t="str">
        <x:v>臺灣</x:v>
      </x:c>
      <x:c r="G9" s="8" t="n">
        <x:v>46023</x:v>
      </x:c>
      <x:c r="H9" s="8" t="n">
        <x:v>46387</x:v>
      </x:c>
      <x:c r="I9" s="6" t="str">
        <x:v>已核准</x:v>
      </x:c>
      <x:c r="J9" s="6" t="str">
        <x:v>E-S04</x:v>
      </x:c>
    </x:row>
    <x:row r="10" ht="32" customHeight="1">
      <x:c r="A10" s="6" t="str">
        <x:v>S05</x:v>
      </x:c>
      <x:c r="B10" s="6" t="str">
        <x:v>L03</x:v>
      </x:c>
      <x:c r="C10" s="6" t="str">
        <x:v>M02</x:v>
      </x:c>
      <x:c r="D10" s="6" t="str">
        <x:v>P005</x:v>
      </x:c>
      <x:c r="E10" s="6" t="str">
        <x:v>校內使用</x:v>
      </x:c>
      <x:c r="F10" s="6" t="str">
        <x:v>臺灣</x:v>
      </x:c>
      <x:c r="G10" s="8" t="n">
        <x:v>46023</x:v>
      </x:c>
      <x:c r="H10" s="8" t="n">
        <x:v>46387</x:v>
      </x:c>
      <x:c r="I10" s="6" t="str">
        <x:v>已核准</x:v>
      </x:c>
      <x:c r="J10" s="6" t="str">
        <x:v>E-S05</x:v>
      </x:c>
    </x:row>
    <x:row r="11" ht="32" customHeight="1">
      <x:c r="A11" s="6" t="str">
        <x:v>S06</x:v>
      </x:c>
      <x:c r="B11" s="6" t="str"/>
      <x:c r="C11" s="6" t="str">
        <x:v>M01</x:v>
      </x:c>
      <x:c r="D11" s="6" t="str">
        <x:v>P006</x:v>
      </x:c>
      <x:c r="E11" s="6" t="str">
        <x:v>校內使用</x:v>
      </x:c>
      <x:c r="F11" s="6" t="str">
        <x:v>臺灣</x:v>
      </x:c>
      <x:c r="G11" s="8" t="n">
        <x:v>46023</x:v>
      </x:c>
      <x:c r="H11" s="8" t="n">
        <x:v>46387</x:v>
      </x:c>
      <x:c r="I11" s="6" t="str">
        <x:v>已核准</x:v>
      </x:c>
      <x:c r="J11" s="6" t="str">
        <x:v>E-S06</x:v>
      </x:c>
    </x:row>
    <x:row r="12" ht="32" customHeight="1">
      <x:c r="A12" s="6" t="str">
        <x:v>S07</x:v>
      </x:c>
      <x:c r="B12" s="6" t="str">
        <x:v>L02</x:v>
      </x:c>
      <x:c r="C12" s="6" t="str">
        <x:v>T01</x:v>
      </x:c>
      <x:c r="D12" s="6" t="str">
        <x:v>P003</x:v>
      </x:c>
      <x:c r="E12" s="6" t="str">
        <x:v>對外販售</x:v>
      </x:c>
      <x:c r="F12" s="6" t="str">
        <x:v>日本</x:v>
      </x:c>
      <x:c r="G12" s="8" t="n">
        <x:v>46023</x:v>
      </x:c>
      <x:c r="H12" s="8" t="n">
        <x:v>46387</x:v>
      </x:c>
      <x:c r="I12" s="6" t="str">
        <x:v>已核准</x:v>
      </x:c>
      <x:c r="J12" s="6" t="str">
        <x:v>E-S07</x:v>
      </x:c>
    </x:row>
    <x:row r="13" ht="32" customHeight="1">
      <x:c r="A13" s="6"/>
      <x:c r="B13" s="6"/>
      <x:c r="C13" s="6"/>
      <x:c r="D13" s="6"/>
      <x:c r="E13" s="6"/>
      <x:c r="F13" s="6"/>
      <x:c r="G13" s="8"/>
      <x:c r="H13" s="8"/>
      <x:c r="I13" s="6"/>
      <x:c r="J13" s="6"/>
    </x:row>
    <x:row r="14" ht="32" customHeight="1">
      <x:c r="A14" s="6"/>
      <x:c r="B14" s="6"/>
      <x:c r="C14" s="6"/>
      <x:c r="D14" s="6"/>
      <x:c r="E14" s="6"/>
      <x:c r="F14" s="6"/>
      <x:c r="G14" s="8"/>
      <x:c r="H14" s="8"/>
      <x:c r="I14" s="6"/>
      <x:c r="J14" s="6"/>
    </x:row>
    <x:row r="15" ht="32" customHeight="1">
      <x:c r="A15" s="6"/>
      <x:c r="B15" s="6"/>
      <x:c r="C15" s="6"/>
      <x:c r="D15" s="6"/>
      <x:c r="E15" s="6"/>
      <x:c r="F15" s="6"/>
      <x:c r="G15" s="8"/>
      <x:c r="H15" s="8"/>
      <x:c r="I15" s="6"/>
      <x:c r="J15" s="6"/>
    </x:row>
    <x:row r="16" ht="3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3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3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3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3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3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3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3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3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32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</x:sheetData>
  <x:mergeCells>
    <x:mergeCell ref="A2:J2"/>
    <x:mergeCell ref="A3:J3"/>
  </x:mergeCells>
  <x:dataValidations count="1">
    <x:dataValidation type="list" sqref="I6:I15">
      <x:formula1>"已核准,暫停"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b02f345d60044c9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34" hidden="0" customWidth="1"/>
    <x:col min="2" max="2" width="24" hidden="0" customWidth="1"/>
    <x:col min="3" max="3" width="24" hidden="0" customWidth="1"/>
    <x:col min="4" max="4" width="24" hidden="0" customWidth="1"/>
  </x:cols>
  <x:sheetData>
    <x:row r="1" ht="32" customHeight="1">
      <x:c r="A1" s="2"/>
      <x:c r="B1" s="2"/>
      <x:c r="C1" s="2"/>
      <x:c r="D1" s="2"/>
    </x:row>
    <x:row r="2" ht="32" customHeight="1">
      <x:c r="A2" s="3" t="str">
        <x:v>測試</x:v>
      </x:c>
      <x:c r="B2" s="2"/>
      <x:c r="C2" s="2"/>
      <x:c r="D2" s="2"/>
    </x:row>
    <x:row r="3" ht="40" customHeight="1">
      <x:c r="A3" s="2" t="str">
        <x:v>琥珀色文字為輸入；深色文字為計算結果。先篩出暫停項目。</x:v>
      </x:c>
      <x:c r="B3" s="2"/>
      <x:c r="C3" s="2"/>
      <x:c r="D3" s="2"/>
    </x:row>
    <x:row r="4" ht="32" customHeight="1">
      <x:c r="A4" s="2"/>
      <x:c r="B4" s="2"/>
      <x:c r="C4" s="2"/>
      <x:c r="D4" s="2"/>
    </x:row>
    <x:row r="5" ht="42" customHeight="1">
      <x:c r="A5" s="5" t="str">
        <x:v>假設情境</x:v>
      </x:c>
      <x:c r="B5" s="5" t="str">
        <x:v>預期結果</x:v>
      </x:c>
      <x:c r="C5" s="5" t="str">
        <x:v>計算結果</x:v>
      </x:c>
      <x:c r="D5" s="5" t="str">
        <x:v>核對</x:v>
      </x:c>
    </x:row>
    <x:row r="6" ht="32" customHeight="1">
      <x:c r="A6" s="2" t="str">
        <x:v>校內贈品假設</x:v>
      </x:c>
      <x:c r="B6" s="2" t="str">
        <x:v>待權責人審核</x:v>
      </x:c>
      <x:c r="C6" s="2" t="str">
        <x:f>'到期與暫停'!H6</x:f>
        <x:v>待權責人審核</x:v>
      </x:c>
      <x:c r="D6" s="2" t="b">
        <x:f>B6=C6</x:f>
        <x:v>1</x:v>
      </x:c>
    </x:row>
    <x:row r="7" ht="32" customHeight="1">
      <x:c r="A7" s="2" t="str">
        <x:v>校內授權不含零售</x:v>
      </x:c>
      <x:c r="B7" s="2" t="str">
        <x:v>暫停</x:v>
      </x:c>
      <x:c r="C7" s="2" t="str">
        <x:f>'到期與暫停'!H7</x:f>
        <x:v>暫停</x:v>
      </x:c>
      <x:c r="D7" s="2" t="b">
        <x:f>B7=C7</x:f>
        <x:v>1</x:v>
      </x:c>
    </x:row>
    <x:row r="8" ht="32" customHeight="1">
      <x:c r="A8" s="2" t="str">
        <x:v>聯名權利已到期</x:v>
      </x:c>
      <x:c r="B8" s="2" t="str">
        <x:v>暫停</x:v>
      </x:c>
      <x:c r="C8" s="2" t="str">
        <x:f>'到期與暫停'!H8</x:f>
        <x:v>暫停</x:v>
      </x:c>
      <x:c r="D8" s="2" t="b">
        <x:f>B8=C8</x:f>
        <x:v>1</x:v>
      </x:c>
    </x:row>
    <x:row r="9" ht="32" customHeight="1">
      <x:c r="A9" s="2" t="str">
        <x:v>圖稿版本不符</x:v>
      </x:c>
      <x:c r="B9" s="2" t="str">
        <x:v>暫停</x:v>
      </x:c>
      <x:c r="C9" s="2" t="str">
        <x:f>'到期與暫停'!H9</x:f>
        <x:v>暫停</x:v>
      </x:c>
      <x:c r="D9" s="2" t="b">
        <x:f>B9=C9</x:f>
        <x:v>1</x:v>
      </x:c>
    </x:row>
    <x:row r="10" ht="32" customHeight="1">
      <x:c r="A10" s="2" t="str">
        <x:v>含首末日邊界</x:v>
      </x:c>
      <x:c r="B10" s="2" t="str">
        <x:v>待權責人審核</x:v>
      </x:c>
      <x:c r="C10" s="2" t="str">
        <x:f>'到期與暫停'!H10</x:f>
        <x:v>待權責人審核</x:v>
      </x:c>
      <x:c r="D10" s="2" t="b">
        <x:f>B10=C10</x:f>
        <x:v>1</x:v>
      </x:c>
    </x:row>
    <x:row r="11" ht="32" customHeight="1">
      <x:c r="A11" s="2" t="str">
        <x:v>缺漏或未知證據</x:v>
      </x:c>
      <x:c r="B11" s="2" t="str">
        <x:v>暫停</x:v>
      </x:c>
      <x:c r="C11" s="2" t="str">
        <x:f>'到期與暫停'!H11</x:f>
        <x:v>暫停</x:v>
      </x:c>
      <x:c r="D11" s="2" t="b">
        <x:f>B11=C11</x:f>
        <x:v>1</x:v>
      </x:c>
    </x:row>
    <x:row r="12" ht="32" customHeight="1">
      <x:c r="A12" s="2"/>
      <x:c r="B12" s="2"/>
      <x:c r="C12" s="2"/>
      <x:c r="D12" s="2"/>
    </x:row>
    <x:row r="13" ht="32" customHeight="1">
      <x:c r="A13" s="2"/>
      <x:c r="B13" s="2"/>
      <x:c r="C13" s="2"/>
      <x:c r="D13" s="2"/>
    </x:row>
    <x:row r="14" ht="32" customHeight="1">
      <x:c r="A14" s="2"/>
      <x:c r="B14" s="2"/>
      <x:c r="C14" s="2"/>
      <x:c r="D14" s="2"/>
    </x:row>
    <x:row r="15" ht="32" customHeight="1">
      <x:c r="A15" s="2"/>
      <x:c r="B15" s="2"/>
      <x:c r="C15" s="2"/>
      <x:c r="D15" s="2"/>
    </x:row>
    <x:row r="16" ht="32" customHeight="1">
      <x:c r="A16" s="2"/>
      <x:c r="B16" s="2"/>
      <x:c r="C16" s="2"/>
      <x:c r="D16" s="2"/>
    </x:row>
    <x:row r="17" ht="32" customHeight="1">
      <x:c r="A17" s="2"/>
      <x:c r="B17" s="2"/>
      <x:c r="C17" s="2"/>
      <x:c r="D17" s="2"/>
    </x:row>
    <x:row r="18" ht="32" customHeight="1">
      <x:c r="A18" s="2"/>
      <x:c r="B18" s="2"/>
      <x:c r="C18" s="2"/>
      <x:c r="D18" s="2"/>
    </x:row>
    <x:row r="19" ht="32" customHeight="1">
      <x:c r="A19" s="2"/>
      <x:c r="B19" s="2"/>
      <x:c r="C19" s="2"/>
      <x:c r="D19" s="2"/>
    </x:row>
    <x:row r="20" ht="32" customHeight="1">
      <x:c r="A20" s="2"/>
      <x:c r="B20" s="2"/>
      <x:c r="C20" s="2"/>
      <x:c r="D20" s="2"/>
    </x:row>
    <x:row r="21" ht="32" customHeight="1">
      <x:c r="A21" s="2"/>
      <x:c r="B21" s="2"/>
      <x:c r="C21" s="2"/>
      <x:c r="D21" s="2"/>
    </x:row>
    <x:row r="22" ht="32" customHeight="1">
      <x:c r="A22" s="2"/>
      <x:c r="B22" s="2"/>
      <x:c r="C22" s="2"/>
      <x:c r="D22" s="2"/>
    </x:row>
    <x:row r="23" ht="32" customHeight="1">
      <x:c r="A23" s="2"/>
      <x:c r="B23" s="2"/>
      <x:c r="C23" s="2"/>
      <x:c r="D23" s="2"/>
    </x:row>
    <x:row r="24" ht="32" customHeight="1">
      <x:c r="A24" s="2"/>
      <x:c r="B24" s="2"/>
      <x:c r="C24" s="2"/>
      <x:c r="D24" s="2"/>
    </x:row>
    <x:row r="25" ht="32" customHeight="1">
      <x:c r="A25" s="2"/>
      <x:c r="B25" s="2"/>
      <x:c r="C25" s="2"/>
      <x:c r="D25" s="2"/>
    </x:row>
  </x:sheetData>
  <x:mergeCells>
    <x:mergeCell ref="A2:D2"/>
    <x:mergeCell ref="A3:D3"/>
  </x:mergeCells>
  <x:pageMargins left="0.7" right="0.7" top="0.75" bottom="0.75" header="0.3" footer="0.3"/>
  <x:tableParts count="1">
    <x:tablePart xmlns:r="http://schemas.openxmlformats.org/officeDocument/2006/relationships" r:id="Rb2a9e95440f7466b"/>
  </x:tableParts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10" hidden="0" customWidth="1"/>
  </x:cols>
  <x:sheetData>
    <x:row r="1" ht="32" customHeight="1">
      <x:c r="A1" s="2"/>
      <x:c r="B1" s="2"/>
    </x:row>
    <x:row r="2" ht="32" customHeight="1">
      <x:c r="A2" s="3" t="str">
        <x:v>大學商品授權｜證據追蹤表</x:v>
      </x:c>
      <x:c r="B2" s="2"/>
    </x:row>
    <x:row r="3" ht="32" customHeight="1">
      <x:c r="A3" s="2"/>
      <x:c r="B3" s="2"/>
    </x:row>
    <x:row r="4" ht="32" customHeight="1">
      <x:c r="A4" s="5" t="str">
        <x:v>控制項與說明</x:v>
      </x:c>
      <x:c r="B4" s="5" t="str">
        <x:v>數值或操作說明</x:v>
      </x:c>
    </x:row>
    <x:row r="5" ht="32" customHeight="1">
      <x:c r="A5" s="2" t="str">
        <x:v>核對基準日</x:v>
      </x:c>
      <x:c r="B5" s="7" t="n">
        <x:v>46313</x:v>
      </x:c>
    </x:row>
    <x:row r="6" ht="40" customHeight="1">
      <x:c r="A6" s="2" t="str">
        <x:v>01</x:v>
      </x:c>
      <x:c r="B6" s="2" t="str">
        <x:v>僅為假設資料。「資料有效」不是製造或販售許可；仍須權責人決定。</x:v>
      </x:c>
    </x:row>
    <x:row r="7" ht="40" customHeight="1">
      <x:c r="A7" s="2" t="str">
        <x:v>02</x:v>
      </x:c>
      <x:c r="B7" s="2" t="str">
        <x:v>琥珀色文字為輸入；深色文字為計算結果。先篩出暫停項目。</x:v>
      </x:c>
    </x:row>
    <x:row r="8" ht="40" customHeight="1">
      <x:c r="A8" s="2" t="str">
        <x:v>03</x:v>
      </x:c>
      <x:c r="B8" s="2" t="str">
        <x:v>預設輸入列為第6至15列；擴充時同步延伸所有公式、驗證與查詢範圍。</x:v>
      </x:c>
    </x:row>
    <x:row r="9" ht="40" customHeight="1">
      <x:c r="A9" s="2" t="str">
        <x:v>04</x:v>
      </x:c>
      <x:c r="B9" s="2" t="str">
        <x:v>示範日期含生效日及末日，不處理時刻；實際截止時刻與時區須向權利人確認。</x:v>
      </x:c>
    </x:row>
    <x:row r="10" ht="40" customHeight="1">
      <x:c r="A10" s="2" t="str">
        <x:v>05</x:v>
      </x:c>
      <x:c r="B10" s="2" t="str">
        <x:v>第三方欄位「不適用」必須經負責人確認；留白一律暫停。</x:v>
      </x:c>
    </x:row>
    <x:row r="11" ht="40" customHeight="1">
      <x:c r="A11" s="2" t="str">
        <x:v>06</x:v>
      </x:c>
      <x:c r="B11" s="2" t="str">
        <x:v>分開保存供應商授權、校方標章同意、商品圖稿核准、第三方權利及通路地域證據。</x:v>
      </x:c>
    </x:row>
    <x:row r="12" ht="40" customHeight="1">
      <x:c r="A12" s="2" t="str">
        <x:v>07</x:v>
      </x:c>
      <x:c r="B12" s="2" t="str">
        <x:v>原始文件與人工放行紀錄保存在受控資料夾；示範證據索引不是實際核准。</x:v>
      </x:c>
    </x:row>
    <x:row r="13" ht="40" customHeight="1">
      <x:c r="A13" s="2" t="str">
        <x:v>08</x:v>
      </x:c>
      <x:c r="B13" s="2" t="str">
        <x:v>舊核准不覆寫；新版本另立核准編號，保留撤回紀錄與庫存處置。</x:v>
      </x:c>
    </x:row>
    <x:row r="14" ht="40" customHeight="1">
      <x:c r="A14" s="2" t="str">
        <x:v>09</x:v>
      </x:c>
      <x:c r="B14" s="2" t="str">
        <x:v>製造、補單、換通路及銷售前重查；每季檢討欄位結構。</x:v>
      </x:c>
    </x:row>
    <x:row r="15" ht="40" customHeight="1">
      <x:c r="A15" s="2" t="str">
        <x:v>10</x:v>
      </x:c>
      <x:c r="B15" s="2" t="str">
        <x:v>不預設統一權利金、費用、到期後出清權、自動續約或校方背書。</x:v>
      </x:c>
    </x:row>
    <x:row r="16" ht="40" customHeight="1">
      <x:c r="A16" s="2" t="str">
        <x:v>11</x:v>
      </x:c>
      <x:c r="B16" s="2" t="str">
        <x:v>各地制度不同；美國校內與零售授權類型不能直接套用臺灣。</x:v>
      </x:c>
    </x:row>
    <x:row r="17" ht="40" customHeight="1">
      <x:c r="A17" s="2" t="str">
        <x:v>12</x:v>
      </x:c>
      <x:c r="B17" s="2" t="str">
        <x:v>美國例：CLC授權說明</x:v>
      </x:c>
    </x:row>
    <x:row r="18" ht="40" customHeight="1">
      <x:c r="A18" s="2" t="str">
        <x:v>13</x:v>
      </x:c>
      <x:c r="B18" s="2" t="str">
        <x:v>臺灣例：臺大紀念品送審</x:v>
      </x:c>
    </x:row>
    <x:row r="19" ht="40" customHeight="1">
      <x:c r="A19" s="2" t="str">
        <x:v>14</x:v>
      </x:c>
      <x:c r="B19" s="2" t="str">
        <x:v>日本例：大阪教育大學標章規範</x:v>
      </x:c>
    </x:row>
    <x:row r="20" ht="40" customHeight="1">
      <x:c r="A20" s="2" t="str">
        <x:v>15</x:v>
      </x:c>
      <x:c r="B20" s="2" t="str">
        <x:v>韓國例：首爾大學商標問答</x:v>
      </x:c>
    </x:row>
    <x:row r="21" ht="40" customHeight="1">
      <x:c r="A21" s="2" t="str">
        <x:v>16</x:v>
      </x:c>
      <x:c r="B21" s="2" t="str">
        <x:v>到期後停止上架出貨、隔離庫存並記錄數量，由權利人書面決定後續處置。</x:v>
      </x:c>
    </x:row>
    <x:row r="22" ht="40" customHeight="1">
      <x:c r="A22" s="2"/>
      <x:c r="B22" s="2"/>
    </x:row>
    <x:row r="23" ht="32" customHeight="1">
      <x:c r="A23" s="2" t="str">
        <x:v>v1.1</x:v>
      </x:c>
      <x:c r="B23" s="2" t="str">
        <x:v>2026-10-18 | zh-TW</x:v>
      </x:c>
    </x:row>
    <x:row r="24" ht="64" customHeight="1">
      <x:c r="A24" s="2" t="str">
        <x:v>美國例：CLC授權說明</x:v>
      </x:c>
      <x:c r="B24" s="2" t="str">
        <x:v>https://clc.com/home/get-licensed/</x:v>
      </x:c>
    </x:row>
    <x:row r="25" ht="64" customHeight="1">
      <x:c r="A25" s="2" t="str">
        <x:v>臺灣例：臺大紀念品送審</x:v>
      </x:c>
      <x:c r="B25" s="2" t="str">
        <x:v>https://ga.ntu.edu.tw/fss/main_ch/docDetail/1287/131/513/Licensing</x:v>
      </x:c>
    </x:row>
    <x:row r="26" ht="64" customHeight="1">
      <x:c r="A26" s="2" t="str">
        <x:v>日本例：大阪教育大學標章規範</x:v>
      </x:c>
      <x:c r="B26" s="2" t="str">
        <x:v>https://goose.bur.osaka-kyoiku.ac.jp/doc/public/rule/1062.html</x:v>
      </x:c>
    </x:row>
    <x:row r="27" ht="64" customHeight="1">
      <x:c r="A27" s="2" t="str">
        <x:v>韓國例：首爾大學商標問答</x:v>
      </x:c>
      <x:c r="B27" s="2" t="str">
        <x:v>https://snurnd.snu.ac.kr/?q=node/954</x:v>
      </x:c>
    </x:row>
  </x:sheetData>
  <x:mergeCells>
    <x:mergeCell ref="A2:B2"/>
  </x:mergeCells>
  <x:pageMargins left="0.7" right="0.7" top="0.75" bottom="0.75" header="0.3" footer="0.3"/>
</x:worksheet>
</file>