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3e53088df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說明" sheetId="1" r:id="R7368d94d0e464a68"/>
    <x:sheet xmlns:r="http://schemas.openxmlformats.org/officeDocument/2006/relationships" name="輸入資料" sheetId="2" r:id="Rad1450a07e204dfa"/>
    <x:sheet xmlns:r="http://schemas.openxmlformats.org/officeDocument/2006/relationships" name="評分卡" sheetId="3" r:id="Rbaac898480b447ae"/>
    <x:sheet xmlns:r="http://schemas.openxmlformats.org/officeDocument/2006/relationships" name="決策紀錄" sheetId="4" r:id="R5b3dac68ced94d9c"/>
    <x:sheet xmlns:r="http://schemas.openxmlformats.org/officeDocument/2006/relationships" name="品質檢查" sheetId="5" r:id="R4ecc1a9955e149d2"/>
    <x:sheet xmlns:r="http://schemas.openxmlformats.org/officeDocument/2006/relationships" name="方法論" sheetId="6" r:id="R21882c26485c4e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0.00"/>
    <x:numFmt numFmtId="202" formatCode="0%"/>
    <x:numFmt numFmtId="203" formatCode="0.0"/>
  </x:numFmts>
  <x:fonts count="9">
    <x:font>
      <x:sz val="11"/>
      <x:name val="Carlito"/>
    </x:font>
    <x:font>
      <x:sz val="10"/>
      <x:color rgb="FF1F2937"/>
      <x:name val="Noto Sans CJK TC"/>
    </x:font>
    <x:font>
      <x:b/>
      <x:sz val="16"/>
      <x:color rgb="FF102A43"/>
      <x:name val="Noto Sans CJK TC"/>
    </x:font>
    <x:font>
      <x:i/>
      <x:sz val="10"/>
      <x:color rgb="FF52606D"/>
      <x:name val="Noto Sans CJK TC"/>
    </x:font>
    <x:font>
      <x:b/>
      <x:sz val="11"/>
      <x:color rgb="FF17324D"/>
      <x:name val="Noto Sans CJK TC"/>
    </x:font>
    <x:font>
      <x:b/>
      <x:sz val="15"/>
      <x:color rgb="FF102A43"/>
      <x:name val="Noto Sans CJK TC"/>
    </x:font>
    <x:font>
      <x:b/>
      <x:sz val="9"/>
      <x:color rgb="FFFFFFFF"/>
      <x:name val="Noto Sans CJK TC"/>
    </x:font>
    <x:font>
      <x:b/>
      <x:sz val="10"/>
      <x:color rgb="FF17324D"/>
      <x:name val="Noto Sans CJK TC"/>
    </x:font>
    <x:font>
      <x:b/>
      <x:sz val="10"/>
      <x:color rgb="FFFFFFFF"/>
      <x:name val="Noto Sans CJK TC"/>
    </x:font>
  </x:fonts>
  <x:fills count="10">
    <x:fill>
      <x:patternFill patternType="none"/>
    </x:fill>
    <x:fill>
      <x:patternFill patternType="gray125"/>
    </x:fill>
    <x:fill>
      <x:patternFill patternType="solid">
        <x:fgColor rgb="FFDCEAF5"/>
      </x:patternFill>
    </x:fill>
    <x:fill>
      <x:patternFill patternType="solid">
        <x:fgColor rgb="FFF7FAFC"/>
      </x:patternFill>
    </x:fill>
    <x:fill>
      <x:patternFill patternType="solid">
        <x:fgColor rgb="FFFFF8E1"/>
      </x:patternFill>
    </x:fill>
    <x:fill>
      <x:patternFill patternType="solid">
        <x:fgColor rgb="FF17324D"/>
      </x:patternFill>
    </x:fill>
    <x:fill>
      <x:patternFill patternType="solid">
        <x:fgColor rgb="FFFFF4CC"/>
      </x:patternFill>
    </x:fill>
    <x:fill>
      <x:patternFill patternType="solid">
        <x:fgColor rgb="FFE8EEF4"/>
      </x:patternFill>
    </x:fill>
    <x:fill>
      <x:patternFill patternType="solid">
        <x:fgColor rgb="FFFFFDF5"/>
      </x:patternFill>
    </x:fill>
    <x:fill>
      <x:patternFill patternType="solid">
        <x:fgColor rgb="FFE8F5E9"/>
      </x:patternFill>
    </x:fill>
  </x:fills>
  <x:borders count="9">
    <x:border>
      <x:left/>
      <x:right/>
      <x:top/>
      <x:bottom/>
      <x:diagonal/>
    </x:border>
    <x:border>
      <x:left style="thin">
        <x:color rgb="FFCBD5E1"/>
      </x:left>
      <x:right/>
      <x:top style="thin">
        <x:color rgb="FFCBD5E1"/>
      </x:top>
      <x:bottom/>
      <x:diagonal/>
    </x:border>
    <x:border>
      <x:left/>
      <x:right/>
      <x:top style="thin">
        <x:color rgb="FFCBD5E1"/>
      </x:top>
      <x:bottom/>
      <x:diagonal/>
    </x:border>
    <x:border>
      <x:left/>
      <x:right style="thin">
        <x:color rgb="FFCBD5E1"/>
      </x:right>
      <x:top style="thin">
        <x:color rgb="FFCBD5E1"/>
      </x:top>
      <x:bottom/>
      <x:diagonal/>
    </x:border>
    <x:border>
      <x:left style="thin">
        <x:color rgb="FFCBD5E1"/>
      </x:left>
      <x:right/>
      <x:top/>
      <x:bottom/>
      <x:diagonal/>
    </x:border>
    <x:border>
      <x:left/>
      <x:right style="thin">
        <x:color rgb="FFCBD5E1"/>
      </x:right>
      <x:top/>
      <x:bottom/>
      <x:diagonal/>
    </x:border>
    <x:border>
      <x:left style="thin">
        <x:color rgb="FFCBD5E1"/>
      </x:left>
      <x:right/>
      <x:top/>
      <x:bottom style="thin">
        <x:color rgb="FFCBD5E1"/>
      </x:bottom>
      <x:diagonal/>
    </x:border>
    <x:border>
      <x:left/>
      <x:right/>
      <x:top/>
      <x:bottom style="thin">
        <x:color rgb="FFCBD5E1"/>
      </x:bottom>
      <x:diagonal/>
    </x:border>
    <x:border>
      <x:left/>
      <x:right style="thin">
        <x:color rgb="FFCBD5E1"/>
      </x:right>
      <x:top/>
      <x:bottom style="thin">
        <x:color rgb="FFCBD5E1"/>
      </x:bottom>
      <x:diagonal/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1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horizont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/>
    <x:xf numFmtId="200" fontId="1" fillId="6" borderId="0" xfId="0" applyNumberFormat="1" applyFont="1" applyFill="1" applyBorder="1"/>
    <x:xf numFmtId="201" fontId="1" fillId="6" borderId="0" xfId="0" applyNumberFormat="1" applyFont="1" applyFill="1" applyBorder="1"/>
    <x:xf numFmtId="202" fontId="1" fillId="6" borderId="0" xfId="0" applyNumberFormat="1" applyFont="1" applyFill="1" applyBorder="1"/>
    <x:xf numFmtId="0" fontId="6" fillId="5" borderId="1" xfId="0" applyNumberFormat="1" applyFont="1" applyFill="1" applyBorder="1" applyAlignment="1">
      <x:alignment horizontal="center" vertical="center" wrapText="1"/>
    </x:xf>
    <x:xf numFmtId="0" fontId="6" fillId="5" borderId="2" xfId="0" applyNumberFormat="1" applyFont="1" applyFill="1" applyBorder="1" applyAlignment="1">
      <x:alignment horizontal="center" vertical="center" wrapText="1"/>
    </x:xf>
    <x:xf numFmtId="0" fontId="6" fillId="5" borderId="3" xfId="0" applyNumberFormat="1" applyFont="1" applyFill="1" applyBorder="1" applyAlignment="1">
      <x:alignment horizontal="center" vertical="center" wrapText="1"/>
    </x:xf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7" xfId="0" applyNumberFormat="1" applyFont="1" applyFill="1" applyBorder="1"/>
    <x:xf numFmtId="200" fontId="1" fillId="6" borderId="7" xfId="0" applyNumberFormat="1" applyFont="1" applyFill="1" applyBorder="1"/>
    <x:xf numFmtId="201" fontId="1" fillId="6" borderId="7" xfId="0" applyNumberFormat="1" applyFont="1" applyFill="1" applyBorder="1"/>
    <x:xf numFmtId="202" fontId="1" fillId="6" borderId="7" xfId="0" applyNumberFormat="1" applyFont="1" applyFill="1" applyBorder="1"/>
    <x:xf numFmtId="0" fontId="1" fillId="6" borderId="7" xfId="0" applyNumberFormat="1" applyFont="1" applyFill="1" applyBorder="1"/>
    <x:xf numFmtId="0" fontId="1" fillId="0" borderId="8" xfId="0" applyNumberFormat="1" applyFont="1" applyFill="1" applyBorder="1"/>
    <x:xf numFmtId="0" fontId="1" fillId="0" borderId="4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/>
    </x:xf>
    <x:xf numFmtId="200" fontId="1" fillId="6" borderId="0" xfId="0" applyNumberFormat="1" applyFont="1" applyFill="1" applyBorder="1" applyAlignment="1">
      <x:alignment vertical="top"/>
    </x:xf>
    <x:xf numFmtId="201" fontId="1" fillId="6" borderId="0" xfId="0" applyNumberFormat="1" applyFont="1" applyFill="1" applyBorder="1" applyAlignment="1">
      <x:alignment vertical="top"/>
    </x:xf>
    <x:xf numFmtId="202" fontId="1" fillId="6" borderId="0" xfId="0" applyNumberFormat="1" applyFont="1" applyFill="1" applyBorder="1" applyAlignment="1">
      <x:alignment vertical="top"/>
    </x:xf>
    <x:xf numFmtId="0" fontId="1" fillId="6" borderId="0" xfId="0" applyNumberFormat="1" applyFont="1" applyFill="1" applyBorder="1" applyAlignment="1">
      <x:alignment vertical="top"/>
    </x:xf>
    <x:xf numFmtId="0" fontId="1" fillId="0" borderId="5" xfId="0" applyNumberFormat="1" applyFont="1" applyFill="1" applyBorder="1" applyAlignment="1">
      <x:alignment vertical="top"/>
    </x:xf>
    <x:xf numFmtId="0" fontId="1" fillId="0" borderId="6" xfId="0" applyNumberFormat="1" applyFont="1" applyFill="1" applyBorder="1" applyAlignment="1">
      <x:alignment vertical="top"/>
    </x:xf>
    <x:xf numFmtId="0" fontId="1" fillId="0" borderId="7" xfId="0" applyNumberFormat="1" applyFont="1" applyFill="1" applyBorder="1" applyAlignment="1">
      <x:alignment vertical="top"/>
    </x:xf>
    <x:xf numFmtId="200" fontId="1" fillId="6" borderId="7" xfId="0" applyNumberFormat="1" applyFont="1" applyFill="1" applyBorder="1" applyAlignment="1">
      <x:alignment vertical="top"/>
    </x:xf>
    <x:xf numFmtId="201" fontId="1" fillId="6" borderId="7" xfId="0" applyNumberFormat="1" applyFont="1" applyFill="1" applyBorder="1" applyAlignment="1">
      <x:alignment vertical="top"/>
    </x:xf>
    <x:xf numFmtId="202" fontId="1" fillId="6" borderId="7" xfId="0" applyNumberFormat="1" applyFont="1" applyFill="1" applyBorder="1" applyAlignment="1">
      <x:alignment vertical="top"/>
    </x:xf>
    <x:xf numFmtId="0" fontId="1" fillId="6" borderId="7" xfId="0" applyNumberFormat="1" applyFont="1" applyFill="1" applyBorder="1" applyAlignment="1">
      <x:alignment vertical="top"/>
    </x:xf>
    <x:xf numFmtId="0" fontId="1" fillId="0" borderId="8" xfId="0" applyNumberFormat="1" applyFont="1" applyFill="1" applyBorder="1" applyAlignment="1">
      <x:alignment vertical="top"/>
    </x:xf>
    <x:xf numFmtId="0" fontId="7" fillId="2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6" borderId="2" xfId="0" applyNumberFormat="1" applyFont="1" applyFill="1" applyBorder="1"/>
    <x:xf numFmtId="0" fontId="1" fillId="6" borderId="3" xfId="0" applyNumberFormat="1" applyFont="1" applyFill="1" applyBorder="1"/>
    <x:xf numFmtId="0" fontId="1" fillId="6" borderId="5" xfId="0" applyNumberFormat="1" applyFont="1" applyFill="1" applyBorder="1"/>
    <x:xf numFmtId="0" fontId="1" fillId="6" borderId="8" xfId="0" applyNumberFormat="1" applyFont="1" applyFill="1" applyBorder="1"/>
    <x:xf numFmtId="0" fontId="1" fillId="7" borderId="0" xfId="0" applyNumberFormat="1" applyFont="1" applyFill="1" applyBorder="1"/>
    <x:xf numFmtId="0" fontId="7" fillId="7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7" xfId="0" applyNumberFormat="1" applyFont="1" applyFill="1" applyBorder="1"/>
    <x:xf numFmtId="0" fontId="1" fillId="8" borderId="1" xfId="0" applyNumberFormat="1" applyFont="1" applyFill="1" applyBorder="1"/>
    <x:xf numFmtId="0" fontId="1" fillId="8" borderId="2" xfId="0" applyNumberFormat="1" applyFont="1" applyFill="1" applyBorder="1"/>
    <x:xf numFmtId="0" fontId="1" fillId="8" borderId="3" xfId="0" applyNumberFormat="1" applyFont="1" applyFill="1" applyBorder="1"/>
    <x:xf numFmtId="0" fontId="1" fillId="8" borderId="4" xfId="0" applyNumberFormat="1" applyFont="1" applyFill="1" applyBorder="1"/>
    <x:xf numFmtId="0" fontId="1" fillId="8" borderId="0" xfId="0" applyNumberFormat="1" applyFont="1" applyFill="1" applyBorder="1"/>
    <x:xf numFmtId="0" fontId="1" fillId="8" borderId="5" xfId="0" applyNumberFormat="1" applyFont="1" applyFill="1" applyBorder="1"/>
    <x:xf numFmtId="0" fontId="1" fillId="8" borderId="6" xfId="0" applyNumberFormat="1" applyFont="1" applyFill="1" applyBorder="1"/>
    <x:xf numFmtId="0" fontId="1" fillId="8" borderId="7" xfId="0" applyNumberFormat="1" applyFont="1" applyFill="1" applyBorder="1"/>
    <x:xf numFmtId="0" fontId="1" fillId="8" borderId="8" xfId="0" applyNumberFormat="1" applyFont="1" applyFill="1" applyBorder="1"/>
    <x:xf numFmtId="0" fontId="6" fillId="5" borderId="1" xfId="0" applyNumberFormat="1" applyFont="1" applyFill="1" applyBorder="1" applyAlignment="1">
      <x:alignment horizontal="center" wrapText="1"/>
    </x:xf>
    <x:xf numFmtId="0" fontId="6" fillId="5" borderId="2" xfId="0" applyNumberFormat="1" applyFont="1" applyFill="1" applyBorder="1" applyAlignment="1">
      <x:alignment horizontal="center" wrapText="1"/>
    </x:xf>
    <x:xf numFmtId="0" fontId="6" fillId="5" borderId="3" xfId="0" applyNumberFormat="1" applyFont="1" applyFill="1" applyBorder="1" applyAlignment="1">
      <x:alignment horizontal="center" wrapText="1"/>
    </x:xf>
    <x:xf numFmtId="0" fontId="1" fillId="9" borderId="0" xfId="0" applyNumberFormat="1" applyFont="1" applyFill="1" applyBorder="1"/>
    <x:xf numFmtId="0" fontId="1" fillId="9" borderId="7" xfId="0" applyNumberFormat="1" applyFont="1" applyFill="1" applyBorder="1"/>
    <x:xf numFmtId="0" fontId="1" fillId="0" borderId="4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9" borderId="0" xfId="0" applyNumberFormat="1" applyFont="1" applyFill="1" applyBorder="1" applyAlignment="1">
      <x:alignment wrapText="1"/>
    </x:xf>
    <x:xf numFmtId="0" fontId="1" fillId="0" borderId="5" xfId="0" applyNumberFormat="1" applyFont="1" applyFill="1" applyBorder="1" applyAlignment="1">
      <x:alignment wrapText="1"/>
    </x:xf>
    <x:xf numFmtId="0" fontId="1" fillId="0" borderId="6" xfId="0" applyNumberFormat="1" applyFont="1" applyFill="1" applyBorder="1" applyAlignment="1">
      <x:alignment wrapText="1"/>
    </x:xf>
    <x:xf numFmtId="0" fontId="1" fillId="0" borderId="7" xfId="0" applyNumberFormat="1" applyFont="1" applyFill="1" applyBorder="1" applyAlignment="1">
      <x:alignment wrapText="1"/>
    </x:xf>
    <x:xf numFmtId="0" fontId="1" fillId="9" borderId="7" xfId="0" applyNumberFormat="1" applyFont="1" applyFill="1" applyBorder="1" applyAlignment="1">
      <x:alignment wrapText="1"/>
    </x:xf>
    <x:xf numFmtId="0" fontId="1" fillId="0" borderId="8" xfId="0" applyNumberFormat="1" applyFont="1" applyFill="1" applyBorder="1" applyAlignment="1">
      <x:alignment wrapText="1"/>
    </x:xf>
    <x:xf numFmtId="0" fontId="8" fillId="5" borderId="0" xfId="0" applyNumberFormat="1" applyFont="1" applyFill="1" applyBorder="1"/>
    <x:xf numFmtId="0" fontId="8" fillId="5" borderId="1" xfId="0" applyNumberFormat="1" applyFont="1" applyFill="1" applyBorder="1"/>
    <x:xf numFmtId="0" fontId="8" fillId="5" borderId="3" xfId="0" applyNumberFormat="1" applyFont="1" applyFill="1" applyBorder="1"/>
    <x:xf numFmtId="0" fontId="8" fillId="5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e649f9abb3469d" /><Relationship Type="http://schemas.openxmlformats.org/officeDocument/2006/relationships/theme" Target="/xl/theme/theme1.xml" Id="R766a062fbd2c4788" /><Relationship Type="http://schemas.openxmlformats.org/officeDocument/2006/relationships/sharedStrings" Target="/xl/sharedStrings.xml" Id="Rf06608cb498c4129" /><Relationship Type="http://schemas.openxmlformats.org/officeDocument/2006/relationships/worksheet" Target="/xl/worksheets/sheet1.xml" Id="R7368d94d0e464a68" /><Relationship Type="http://schemas.openxmlformats.org/officeDocument/2006/relationships/worksheet" Target="/xl/worksheets/sheet2.xml" Id="Rad1450a07e204dfa" /><Relationship Type="http://schemas.openxmlformats.org/officeDocument/2006/relationships/worksheet" Target="/xl/worksheets/sheet3.xml" Id="Rbaac898480b447ae" /><Relationship Type="http://schemas.openxmlformats.org/officeDocument/2006/relationships/worksheet" Target="/xl/worksheets/sheet4.xml" Id="R5b3dac68ced94d9c" /><Relationship Type="http://schemas.openxmlformats.org/officeDocument/2006/relationships/worksheet" Target="/xl/worksheets/sheet5.xml" Id="R4ecc1a9955e149d2" /><Relationship Type="http://schemas.openxmlformats.org/officeDocument/2006/relationships/worksheet" Target="/xl/worksheets/sheet6.xml" Id="R21882c26485c4e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2" t="str">
        <x:v>2026 企業贈禮商品退場評分卡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3" t="str">
        <x:v>版本 1.0 · 2026-10-11 · 門檻可編輯；建議結果仍須由負責人核准</x:v>
      </x:c>
      <x:c r="B3" s="3"/>
      <x:c r="C3" s="3"/>
      <x:c r="D3" s="3"/>
      <x:c r="E3" s="3"/>
      <x:c r="F3" s="3"/>
      <x:c r="G3" s="3"/>
      <x:c r="H3" s="3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5" t="str">
        <x:v>用途</x:v>
      </x:c>
      <x:c r="B5" s="5"/>
      <x:c r="C5" s="5"/>
      <x:c r="D5" s="5"/>
      <x:c r="E5" s="5"/>
      <x:c r="F5" s="5"/>
      <x:c r="G5" s="5"/>
      <x:c r="H5" s="5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8" t="str">
        <x:v>以可追溯證據決定企業贈禮商品應保留、改善、在地化或退場。</x:v>
      </x:c>
      <x:c r="B6" s="8"/>
      <x:c r="C6" s="8"/>
      <x:c r="D6" s="8"/>
      <x:c r="E6" s="8"/>
      <x:c r="F6" s="8"/>
      <x:c r="G6" s="8"/>
      <x:c r="H6" s="8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5" t="str">
        <x:v>流程</x:v>
      </x:c>
      <x:c r="B8" s="5"/>
      <x:c r="C8" s="5"/>
      <x:c r="D8" s="5"/>
      <x:c r="E8" s="5"/>
      <x:c r="F8" s="5"/>
      <x:c r="G8" s="5"/>
      <x:c r="H8" s="5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8" t="str">
        <x:v>一、調整權重與門檻；二、用真實資料取代輸入頁的假設案例；三、檢查評分卡；四、在決策紀錄留下負責人結論。</x:v>
      </x:c>
      <x:c r="B9" s="8"/>
      <x:c r="C9" s="8"/>
      <x:c r="D9" s="8"/>
      <x:c r="E9" s="8"/>
      <x:c r="F9" s="8"/>
      <x:c r="G9" s="8"/>
      <x:c r="H9" s="8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5" t="str">
        <x:v>重要界線</x:v>
      </x:c>
      <x:c r="B11" s="5"/>
      <x:c r="C11" s="5"/>
      <x:c r="D11" s="5"/>
      <x:c r="E11" s="5"/>
      <x:c r="F11" s="5"/>
      <x:c r="G11" s="5"/>
      <x:c r="H11" s="5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8" t="str">
        <x:v>分數只是決策輔助，不能取代法務、會計、產品安全或市場准入判斷。若商品有安全或法規暫停狀態，必須先由相應專業負責人解除。</x:v>
      </x:c>
      <x:c r="B12" s="8"/>
      <x:c r="C12" s="8"/>
      <x:c r="D12" s="8"/>
      <x:c r="E12" s="8"/>
      <x:c r="F12" s="8"/>
      <x:c r="G12" s="8"/>
      <x:c r="H12" s="8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5" t="str">
        <x:v>證據</x:v>
      </x:c>
      <x:c r="B14" s="5"/>
      <x:c r="C14" s="5"/>
      <x:c r="D14" s="5"/>
      <x:c r="E14" s="5"/>
      <x:c r="F14" s="5"/>
      <x:c r="G14" s="5"/>
      <x:c r="H14" s="5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8" t="str">
        <x:v>每次決策都要保存需求期間、成本基礎、瑕疵分母、供應商證據、市場查核與替代品測試。</x:v>
      </x:c>
      <x:c r="B15" s="8"/>
      <x:c r="C15" s="8"/>
      <x:c r="D15" s="8"/>
      <x:c r="E15" s="8"/>
      <x:c r="F15" s="8"/>
      <x:c r="G15" s="8"/>
      <x:c r="H15" s="8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1" t="str">
        <x:v>負責角色</x:v>
      </x:c>
      <x:c r="B18" s="11"/>
      <x:c r="C18" s="11"/>
      <x:c r="D18" s="11"/>
      <x:c r="E18" s="11"/>
      <x:c r="F18" s="11"/>
      <x:c r="G18" s="11"/>
      <x:c r="H18" s="1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1" t="str">
        <x:v>商品企劃負責需求與目錄適配；財務負責成本與毛利基礎；品質負責瑕疵證據；供應鏈負責交期與產能；市場或合規負責人負責限制；目錄責任人記錄最終決策。</x:v>
      </x:c>
      <x:c r="B19" s="11"/>
      <x:c r="C19" s="11"/>
      <x:c r="D19" s="11"/>
      <x:c r="E19" s="11"/>
      <x:c r="F19" s="11"/>
      <x:c r="G19" s="11"/>
      <x:c r="H19" s="1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1" t="str">
        <x:v>發布品質檢查、內容管理系統呈現與發布不在本工作簿範圍內。</x:v>
      </x:c>
      <x:c r="B20" s="11"/>
      <x:c r="C20" s="11"/>
      <x:c r="D20" s="11"/>
      <x:c r="E20" s="11"/>
      <x:c r="F20" s="11"/>
      <x:c r="G20" s="11"/>
      <x:c r="H20" s="1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H2"/>
    <x:mergeCell ref="A3:H3"/>
    <x:mergeCell ref="A5:H5"/>
    <x:mergeCell ref="A6:H6"/>
    <x:mergeCell ref="A8:H8"/>
    <x:mergeCell ref="A9:H9"/>
    <x:mergeCell ref="A11:H11"/>
    <x:mergeCell ref="A12:H12"/>
    <x:mergeCell ref="A14:H14"/>
    <x:mergeCell ref="A15:H15"/>
    <x:mergeCell ref="A18:H18"/>
    <x:mergeCell ref="A19:H19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2" hidden="0" customWidth="1"/>
    <x:col min="4" max="4" width="15" hidden="0" customWidth="1"/>
    <x:col min="5" max="5" width="15" hidden="0" customWidth="1"/>
    <x:col min="6" max="6" width="15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4" hidden="0" customWidth="1"/>
    <x:col min="12" max="12" width="18" hidden="0" customWidth="1"/>
    <x:col min="13" max="13" width="14" hidden="0" customWidth="1"/>
    <x:col min="14" max="14" width="18" hidden="0" customWidth="1"/>
    <x:col min="15" max="15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 企業贈禮商品退場評分卡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22" t="str">
        <x:v>商品代碼</x:v>
      </x:c>
      <x:c r="B4" s="23" t="str">
        <x:v>商品名稱</x:v>
      </x:c>
      <x:c r="C4" s="23" t="str">
        <x:v>市場</x:v>
      </x:c>
      <x:c r="D4" s="23" t="str">
        <x:v>期間需求量</x:v>
      </x:c>
      <x:c r="E4" s="23" t="str">
        <x:v>到岸單位成本</x:v>
      </x:c>
      <x:c r="F4" s="23" t="str">
        <x:v>單位淨收入</x:v>
      </x:c>
      <x:c r="G4" s="23" t="str">
        <x:v>退貨或瑕疵數</x:v>
      </x:c>
      <x:c r="H4" s="23" t="str">
        <x:v>已交付數量</x:v>
      </x:c>
      <x:c r="I4" s="23" t="str">
        <x:v>交期天數</x:v>
      </x:c>
      <x:c r="J4" s="23" t="str">
        <x:v>供應能力百分比</x:v>
      </x:c>
      <x:c r="K4" s="23" t="str">
        <x:v>市場狀態</x:v>
      </x:c>
      <x:c r="L4" s="23" t="str">
        <x:v>替代品準備度 0–100</x:v>
      </x:c>
      <x:c r="M4" s="23" t="str">
        <x:v>證據完整？</x:v>
      </x:c>
      <x:c r="N4" s="23" t="str">
        <x:v>負責人</x:v>
      </x:c>
      <x:c r="O4" s="24" t="str">
        <x:v>檢查日期</x:v>
      </x:c>
      <x:c r="P4" s="1"/>
      <x:c r="Q4" s="1"/>
    </x:row>
    <x:row r="5">
      <x:c r="A5" s="34" t="str">
        <x:v>SKU-DEMO-101</x:v>
      </x:c>
      <x:c r="B5" s="35" t="str">
        <x:v>假設迎新水瓶</x:v>
      </x:c>
      <x:c r="C5" s="35" t="str">
        <x:v>US</x:v>
      </x:c>
      <x:c r="D5" s="36" t="n">
        <x:v>240</x:v>
      </x:c>
      <x:c r="E5" s="37" t="n">
        <x:v>14</x:v>
      </x:c>
      <x:c r="F5" s="37" t="n">
        <x:v>28</x:v>
      </x:c>
      <x:c r="G5" s="36" t="n">
        <x:v>4</x:v>
      </x:c>
      <x:c r="H5" s="36" t="n">
        <x:v>200</x:v>
      </x:c>
      <x:c r="I5" s="36" t="n">
        <x:v>35</x:v>
      </x:c>
      <x:c r="J5" s="38" t="n">
        <x:v>0.9</x:v>
      </x:c>
      <x:c r="K5" s="39" t="str">
        <x:v>通過</x:v>
      </x:c>
      <x:c r="L5" s="36" t="n">
        <x:v>40</x:v>
      </x:c>
      <x:c r="M5" s="39" t="str">
        <x:v>是</x:v>
      </x:c>
      <x:c r="N5" s="35" t="str">
        <x:v>Merchandising</x:v>
      </x:c>
      <x:c r="O5" s="40" t="str">
        <x:v>2026-10-11</x:v>
      </x:c>
      <x:c r="P5" s="1"/>
      <x:c r="Q5" s="1"/>
    </x:row>
    <x:row r="6">
      <x:c r="A6" s="34" t="str">
        <x:v>SKU-DEMO-202</x:v>
      </x:c>
      <x:c r="B6" s="35" t="str">
        <x:v>假設桌面理線組</x:v>
      </x:c>
      <x:c r="C6" s="35" t="str">
        <x:v>EU</x:v>
      </x:c>
      <x:c r="D6" s="36" t="n">
        <x:v>60</x:v>
      </x:c>
      <x:c r="E6" s="37" t="n">
        <x:v>18</x:v>
      </x:c>
      <x:c r="F6" s="37" t="n">
        <x:v>25</x:v>
      </x:c>
      <x:c r="G6" s="36" t="n">
        <x:v>12</x:v>
      </x:c>
      <x:c r="H6" s="36" t="n">
        <x:v>160</x:v>
      </x:c>
      <x:c r="I6" s="36" t="n">
        <x:v>70</x:v>
      </x:c>
      <x:c r="J6" s="38" t="n">
        <x:v>0.55</x:v>
      </x:c>
      <x:c r="K6" s="39" t="str">
        <x:v>複核</x:v>
      </x:c>
      <x:c r="L6" s="36" t="n">
        <x:v>85</x:v>
      </x:c>
      <x:c r="M6" s="39" t="str">
        <x:v>是</x:v>
      </x:c>
      <x:c r="N6" s="35" t="str">
        <x:v>Supply chain</x:v>
      </x:c>
      <x:c r="O6" s="40" t="str">
        <x:v>2026-10-11</x:v>
      </x:c>
      <x:c r="P6" s="1"/>
      <x:c r="Q6" s="1"/>
    </x:row>
    <x:row r="7">
      <x:c r="A7" s="34" t="str">
        <x:v>SKU-DEMO-303</x:v>
      </x:c>
      <x:c r="B7" s="35" t="str">
        <x:v>假設陶瓷組</x:v>
      </x:c>
      <x:c r="C7" s="35" t="str">
        <x:v>JP</x:v>
      </x:c>
      <x:c r="D7" s="36"/>
      <x:c r="E7" s="37" t="n">
        <x:v>22</x:v>
      </x:c>
      <x:c r="F7" s="37" t="n">
        <x:v>30</x:v>
      </x:c>
      <x:c r="G7" s="36"/>
      <x:c r="H7" s="36"/>
      <x:c r="I7" s="36" t="n">
        <x:v>45</x:v>
      </x:c>
      <x:c r="J7" s="38" t="n">
        <x:v>0.8</x:v>
      </x:c>
      <x:c r="K7" s="39" t="str">
        <x:v>暫停</x:v>
      </x:c>
      <x:c r="L7" s="36" t="n">
        <x:v>20</x:v>
      </x:c>
      <x:c r="M7" s="39" t="str">
        <x:v>否</x:v>
      </x:c>
      <x:c r="N7" s="35" t="str">
        <x:v>Quality</x:v>
      </x:c>
      <x:c r="O7" s="40" t="str">
        <x:v>2026-10-11</x:v>
      </x:c>
      <x:c r="P7" s="1"/>
      <x:c r="Q7" s="1"/>
    </x:row>
    <x:row r="8">
      <x:c r="A8" s="34"/>
      <x:c r="B8" s="35"/>
      <x:c r="C8" s="35"/>
      <x:c r="D8" s="36"/>
      <x:c r="E8" s="37"/>
      <x:c r="F8" s="37"/>
      <x:c r="G8" s="36"/>
      <x:c r="H8" s="36"/>
      <x:c r="I8" s="36"/>
      <x:c r="J8" s="38"/>
      <x:c r="K8" s="39"/>
      <x:c r="L8" s="36"/>
      <x:c r="M8" s="39"/>
      <x:c r="N8" s="35"/>
      <x:c r="O8" s="40"/>
      <x:c r="P8" s="1"/>
      <x:c r="Q8" s="1"/>
    </x:row>
    <x:row r="9">
      <x:c r="A9" s="34"/>
      <x:c r="B9" s="35"/>
      <x:c r="C9" s="35"/>
      <x:c r="D9" s="36"/>
      <x:c r="E9" s="37"/>
      <x:c r="F9" s="37"/>
      <x:c r="G9" s="36"/>
      <x:c r="H9" s="36"/>
      <x:c r="I9" s="36"/>
      <x:c r="J9" s="38"/>
      <x:c r="K9" s="39"/>
      <x:c r="L9" s="36"/>
      <x:c r="M9" s="39"/>
      <x:c r="N9" s="35"/>
      <x:c r="O9" s="40"/>
      <x:c r="P9" s="1"/>
      <x:c r="Q9" s="1"/>
    </x:row>
    <x:row r="10">
      <x:c r="A10" s="34"/>
      <x:c r="B10" s="35"/>
      <x:c r="C10" s="35"/>
      <x:c r="D10" s="36"/>
      <x:c r="E10" s="37"/>
      <x:c r="F10" s="37"/>
      <x:c r="G10" s="36"/>
      <x:c r="H10" s="36"/>
      <x:c r="I10" s="36"/>
      <x:c r="J10" s="38"/>
      <x:c r="K10" s="39"/>
      <x:c r="L10" s="36"/>
      <x:c r="M10" s="39"/>
      <x:c r="N10" s="35"/>
      <x:c r="O10" s="40"/>
      <x:c r="P10" s="1"/>
      <x:c r="Q10" s="1"/>
    </x:row>
    <x:row r="11">
      <x:c r="A11" s="34"/>
      <x:c r="B11" s="35"/>
      <x:c r="C11" s="35"/>
      <x:c r="D11" s="36"/>
      <x:c r="E11" s="37"/>
      <x:c r="F11" s="37"/>
      <x:c r="G11" s="36"/>
      <x:c r="H11" s="36"/>
      <x:c r="I11" s="36"/>
      <x:c r="J11" s="38"/>
      <x:c r="K11" s="39"/>
      <x:c r="L11" s="36"/>
      <x:c r="M11" s="39"/>
      <x:c r="N11" s="35"/>
      <x:c r="O11" s="40"/>
      <x:c r="P11" s="1"/>
      <x:c r="Q11" s="1"/>
    </x:row>
    <x:row r="12">
      <x:c r="A12" s="34"/>
      <x:c r="B12" s="35"/>
      <x:c r="C12" s="35"/>
      <x:c r="D12" s="36"/>
      <x:c r="E12" s="37"/>
      <x:c r="F12" s="37"/>
      <x:c r="G12" s="36"/>
      <x:c r="H12" s="36"/>
      <x:c r="I12" s="36"/>
      <x:c r="J12" s="38"/>
      <x:c r="K12" s="39"/>
      <x:c r="L12" s="36"/>
      <x:c r="M12" s="39"/>
      <x:c r="N12" s="35"/>
      <x:c r="O12" s="40"/>
      <x:c r="P12" s="1"/>
      <x:c r="Q12" s="1"/>
    </x:row>
    <x:row r="13">
      <x:c r="A13" s="34"/>
      <x:c r="B13" s="35"/>
      <x:c r="C13" s="35"/>
      <x:c r="D13" s="36"/>
      <x:c r="E13" s="37"/>
      <x:c r="F13" s="37"/>
      <x:c r="G13" s="36"/>
      <x:c r="H13" s="36"/>
      <x:c r="I13" s="36"/>
      <x:c r="J13" s="38"/>
      <x:c r="K13" s="39"/>
      <x:c r="L13" s="36"/>
      <x:c r="M13" s="39"/>
      <x:c r="N13" s="35"/>
      <x:c r="O13" s="40"/>
      <x:c r="P13" s="1"/>
      <x:c r="Q13" s="1"/>
    </x:row>
    <x:row r="14">
      <x:c r="A14" s="34"/>
      <x:c r="B14" s="35"/>
      <x:c r="C14" s="35"/>
      <x:c r="D14" s="36"/>
      <x:c r="E14" s="37"/>
      <x:c r="F14" s="37"/>
      <x:c r="G14" s="36"/>
      <x:c r="H14" s="36"/>
      <x:c r="I14" s="36"/>
      <x:c r="J14" s="38"/>
      <x:c r="K14" s="39"/>
      <x:c r="L14" s="36"/>
      <x:c r="M14" s="39"/>
      <x:c r="N14" s="35"/>
      <x:c r="O14" s="40"/>
      <x:c r="P14" s="1"/>
      <x:c r="Q14" s="1"/>
    </x:row>
    <x:row r="15">
      <x:c r="A15" s="34"/>
      <x:c r="B15" s="35"/>
      <x:c r="C15" s="35"/>
      <x:c r="D15" s="36"/>
      <x:c r="E15" s="37"/>
      <x:c r="F15" s="37"/>
      <x:c r="G15" s="36"/>
      <x:c r="H15" s="36"/>
      <x:c r="I15" s="36"/>
      <x:c r="J15" s="38"/>
      <x:c r="K15" s="39"/>
      <x:c r="L15" s="36"/>
      <x:c r="M15" s="39"/>
      <x:c r="N15" s="35"/>
      <x:c r="O15" s="40"/>
      <x:c r="P15" s="1"/>
      <x:c r="Q15" s="1"/>
    </x:row>
    <x:row r="16">
      <x:c r="A16" s="34"/>
      <x:c r="B16" s="35"/>
      <x:c r="C16" s="35"/>
      <x:c r="D16" s="36"/>
      <x:c r="E16" s="37"/>
      <x:c r="F16" s="37"/>
      <x:c r="G16" s="36"/>
      <x:c r="H16" s="36"/>
      <x:c r="I16" s="36"/>
      <x:c r="J16" s="38"/>
      <x:c r="K16" s="39"/>
      <x:c r="L16" s="36"/>
      <x:c r="M16" s="39"/>
      <x:c r="N16" s="35"/>
      <x:c r="O16" s="40"/>
      <x:c r="P16" s="1"/>
      <x:c r="Q16" s="1"/>
    </x:row>
    <x:row r="17">
      <x:c r="A17" s="34"/>
      <x:c r="B17" s="35"/>
      <x:c r="C17" s="35"/>
      <x:c r="D17" s="36"/>
      <x:c r="E17" s="37"/>
      <x:c r="F17" s="37"/>
      <x:c r="G17" s="36"/>
      <x:c r="H17" s="36"/>
      <x:c r="I17" s="36"/>
      <x:c r="J17" s="38"/>
      <x:c r="K17" s="39"/>
      <x:c r="L17" s="36"/>
      <x:c r="M17" s="39"/>
      <x:c r="N17" s="35"/>
      <x:c r="O17" s="40"/>
      <x:c r="P17" s="1"/>
      <x:c r="Q17" s="1"/>
    </x:row>
    <x:row r="18">
      <x:c r="A18" s="34"/>
      <x:c r="B18" s="35"/>
      <x:c r="C18" s="35"/>
      <x:c r="D18" s="36"/>
      <x:c r="E18" s="37"/>
      <x:c r="F18" s="37"/>
      <x:c r="G18" s="36"/>
      <x:c r="H18" s="36"/>
      <x:c r="I18" s="36"/>
      <x:c r="J18" s="38"/>
      <x:c r="K18" s="39"/>
      <x:c r="L18" s="36"/>
      <x:c r="M18" s="39"/>
      <x:c r="N18" s="35"/>
      <x:c r="O18" s="40"/>
      <x:c r="P18" s="1"/>
      <x:c r="Q18" s="1"/>
    </x:row>
    <x:row r="19">
      <x:c r="A19" s="34"/>
      <x:c r="B19" s="35"/>
      <x:c r="C19" s="35"/>
      <x:c r="D19" s="36"/>
      <x:c r="E19" s="37"/>
      <x:c r="F19" s="37"/>
      <x:c r="G19" s="36"/>
      <x:c r="H19" s="36"/>
      <x:c r="I19" s="36"/>
      <x:c r="J19" s="38"/>
      <x:c r="K19" s="39"/>
      <x:c r="L19" s="36"/>
      <x:c r="M19" s="39"/>
      <x:c r="N19" s="35"/>
      <x:c r="O19" s="40"/>
      <x:c r="P19" s="1"/>
      <x:c r="Q19" s="1"/>
    </x:row>
    <x:row r="20">
      <x:c r="A20" s="34"/>
      <x:c r="B20" s="35"/>
      <x:c r="C20" s="35"/>
      <x:c r="D20" s="36"/>
      <x:c r="E20" s="37"/>
      <x:c r="F20" s="37"/>
      <x:c r="G20" s="36"/>
      <x:c r="H20" s="36"/>
      <x:c r="I20" s="36"/>
      <x:c r="J20" s="38"/>
      <x:c r="K20" s="39"/>
      <x:c r="L20" s="36"/>
      <x:c r="M20" s="39"/>
      <x:c r="N20" s="35"/>
      <x:c r="O20" s="40"/>
      <x:c r="P20" s="1"/>
      <x:c r="Q20" s="1"/>
    </x:row>
    <x:row r="21">
      <x:c r="A21" s="34"/>
      <x:c r="B21" s="35"/>
      <x:c r="C21" s="35"/>
      <x:c r="D21" s="36"/>
      <x:c r="E21" s="37"/>
      <x:c r="F21" s="37"/>
      <x:c r="G21" s="36"/>
      <x:c r="H21" s="36"/>
      <x:c r="I21" s="36"/>
      <x:c r="J21" s="38"/>
      <x:c r="K21" s="39"/>
      <x:c r="L21" s="36"/>
      <x:c r="M21" s="39"/>
      <x:c r="N21" s="35"/>
      <x:c r="O21" s="40"/>
      <x:c r="P21" s="1"/>
      <x:c r="Q21" s="1"/>
    </x:row>
    <x:row r="22">
      <x:c r="A22" s="34"/>
      <x:c r="B22" s="35"/>
      <x:c r="C22" s="35"/>
      <x:c r="D22" s="36"/>
      <x:c r="E22" s="37"/>
      <x:c r="F22" s="37"/>
      <x:c r="G22" s="36"/>
      <x:c r="H22" s="36"/>
      <x:c r="I22" s="36"/>
      <x:c r="J22" s="38"/>
      <x:c r="K22" s="39"/>
      <x:c r="L22" s="36"/>
      <x:c r="M22" s="39"/>
      <x:c r="N22" s="35"/>
      <x:c r="O22" s="40"/>
      <x:c r="P22" s="1"/>
      <x:c r="Q22" s="1"/>
    </x:row>
    <x:row r="23">
      <x:c r="A23" s="34"/>
      <x:c r="B23" s="35"/>
      <x:c r="C23" s="35"/>
      <x:c r="D23" s="36"/>
      <x:c r="E23" s="37"/>
      <x:c r="F23" s="37"/>
      <x:c r="G23" s="36"/>
      <x:c r="H23" s="36"/>
      <x:c r="I23" s="36"/>
      <x:c r="J23" s="38"/>
      <x:c r="K23" s="39"/>
      <x:c r="L23" s="36"/>
      <x:c r="M23" s="39"/>
      <x:c r="N23" s="35"/>
      <x:c r="O23" s="40"/>
      <x:c r="P23" s="1"/>
      <x:c r="Q23" s="1"/>
    </x:row>
    <x:row r="24">
      <x:c r="A24" s="34"/>
      <x:c r="B24" s="35"/>
      <x:c r="C24" s="35"/>
      <x:c r="D24" s="36"/>
      <x:c r="E24" s="37"/>
      <x:c r="F24" s="37"/>
      <x:c r="G24" s="36"/>
      <x:c r="H24" s="36"/>
      <x:c r="I24" s="36"/>
      <x:c r="J24" s="38"/>
      <x:c r="K24" s="39"/>
      <x:c r="L24" s="36"/>
      <x:c r="M24" s="39"/>
      <x:c r="N24" s="35"/>
      <x:c r="O24" s="40"/>
      <x:c r="P24" s="1"/>
      <x:c r="Q24" s="1"/>
    </x:row>
    <x:row r="25">
      <x:c r="A25" s="34"/>
      <x:c r="B25" s="35"/>
      <x:c r="C25" s="35"/>
      <x:c r="D25" s="36"/>
      <x:c r="E25" s="37"/>
      <x:c r="F25" s="37"/>
      <x:c r="G25" s="36"/>
      <x:c r="H25" s="36"/>
      <x:c r="I25" s="36"/>
      <x:c r="J25" s="38"/>
      <x:c r="K25" s="39"/>
      <x:c r="L25" s="36"/>
      <x:c r="M25" s="39"/>
      <x:c r="N25" s="35"/>
      <x:c r="O25" s="40"/>
      <x:c r="P25" s="1"/>
      <x:c r="Q25" s="1"/>
    </x:row>
    <x:row r="26">
      <x:c r="A26" s="34"/>
      <x:c r="B26" s="35"/>
      <x:c r="C26" s="35"/>
      <x:c r="D26" s="36"/>
      <x:c r="E26" s="37"/>
      <x:c r="F26" s="37"/>
      <x:c r="G26" s="36"/>
      <x:c r="H26" s="36"/>
      <x:c r="I26" s="36"/>
      <x:c r="J26" s="38"/>
      <x:c r="K26" s="39"/>
      <x:c r="L26" s="36"/>
      <x:c r="M26" s="39"/>
      <x:c r="N26" s="35"/>
      <x:c r="O26" s="40"/>
      <x:c r="P26" s="1"/>
      <x:c r="Q26" s="1"/>
    </x:row>
    <x:row r="27">
      <x:c r="A27" s="34"/>
      <x:c r="B27" s="35"/>
      <x:c r="C27" s="35"/>
      <x:c r="D27" s="36"/>
      <x:c r="E27" s="37"/>
      <x:c r="F27" s="37"/>
      <x:c r="G27" s="36"/>
      <x:c r="H27" s="36"/>
      <x:c r="I27" s="36"/>
      <x:c r="J27" s="38"/>
      <x:c r="K27" s="39"/>
      <x:c r="L27" s="36"/>
      <x:c r="M27" s="39"/>
      <x:c r="N27" s="35"/>
      <x:c r="O27" s="40"/>
      <x:c r="P27" s="1"/>
      <x:c r="Q27" s="1"/>
    </x:row>
    <x:row r="28">
      <x:c r="A28" s="34"/>
      <x:c r="B28" s="35"/>
      <x:c r="C28" s="35"/>
      <x:c r="D28" s="36"/>
      <x:c r="E28" s="37"/>
      <x:c r="F28" s="37"/>
      <x:c r="G28" s="36"/>
      <x:c r="H28" s="36"/>
      <x:c r="I28" s="36"/>
      <x:c r="J28" s="38"/>
      <x:c r="K28" s="39"/>
      <x:c r="L28" s="36"/>
      <x:c r="M28" s="39"/>
      <x:c r="N28" s="35"/>
      <x:c r="O28" s="40"/>
      <x:c r="P28" s="1"/>
      <x:c r="Q28" s="1"/>
    </x:row>
    <x:row r="29">
      <x:c r="A29" s="34"/>
      <x:c r="B29" s="35"/>
      <x:c r="C29" s="35"/>
      <x:c r="D29" s="36"/>
      <x:c r="E29" s="37"/>
      <x:c r="F29" s="37"/>
      <x:c r="G29" s="36"/>
      <x:c r="H29" s="36"/>
      <x:c r="I29" s="36"/>
      <x:c r="J29" s="38"/>
      <x:c r="K29" s="39"/>
      <x:c r="L29" s="36"/>
      <x:c r="M29" s="39"/>
      <x:c r="N29" s="35"/>
      <x:c r="O29" s="40"/>
      <x:c r="P29" s="1"/>
      <x:c r="Q29" s="1"/>
    </x:row>
    <x:row r="30">
      <x:c r="A30" s="41"/>
      <x:c r="B30" s="42"/>
      <x:c r="C30" s="42"/>
      <x:c r="D30" s="43"/>
      <x:c r="E30" s="44"/>
      <x:c r="F30" s="44"/>
      <x:c r="G30" s="43"/>
      <x:c r="H30" s="43"/>
      <x:c r="I30" s="43"/>
      <x:c r="J30" s="45"/>
      <x:c r="K30" s="46"/>
      <x:c r="L30" s="43"/>
      <x:c r="M30" s="46"/>
      <x:c r="N30" s="42"/>
      <x:c r="O30" s="47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O2"/>
  </x:mergeCells>
  <x:dataValidations count="2">
    <x:dataValidation type="list" sqref="K5:K30">
      <x:formula1>"通過,複核,暫停"</x:formula1>
    </x:dataValidation>
    <x:dataValidation type="list" sqref="M5:M30">
      <x:formula1>"是,否"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14" hidden="0" customWidth="1"/>
    <x:col min="2" max="2" width="28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4" hidden="0" customWidth="1"/>
    <x:col min="10" max="10" width="14" hidden="0" customWidth="1"/>
    <x:col min="11" max="11" width="18" hidden="0" customWidth="1"/>
    <x:col min="12" max="12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 企業贈禮商品退場評分卡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48" t="str">
        <x:v>可編輯假設</x:v>
      </x:c>
      <x:c r="B4" s="48" t="str">
        <x:v>數值</x:v>
      </x:c>
      <x:c r="C4" s="48" t="str">
        <x:v>可編輯權重</x:v>
      </x:c>
      <x:c r="D4" s="48" t="str">
        <x:v>權重百分比</x:v>
      </x:c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49" t="str">
        <x:v>需求目標</x:v>
      </x:c>
      <x:c r="B5" s="52" t="n">
        <x:v>150</x:v>
      </x:c>
      <x:c r="C5" s="50" t="str">
        <x:v>需求</x:v>
      </x:c>
      <x:c r="D5" s="53" t="n">
        <x:v>20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25" t="str">
        <x:v>目標毛利率</x:v>
      </x:c>
      <x:c r="B6" s="21" t="n">
        <x:v>0.4</x:v>
      </x:c>
      <x:c r="C6" s="1" t="str">
        <x:v>毛利</x:v>
      </x:c>
      <x:c r="D6" s="54" t="n">
        <x:v>20</x:v>
      </x:c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25" t="str">
        <x:v>最高瑕疵率</x:v>
      </x:c>
      <x:c r="B7" s="21" t="n">
        <x:v>0.05</x:v>
      </x:c>
      <x:c r="C7" s="1" t="str">
        <x:v>品質</x:v>
      </x:c>
      <x:c r="D7" s="54" t="n">
        <x:v>20</x:v>
      </x:c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25" t="str">
        <x:v>目標交期</x:v>
      </x:c>
      <x:c r="B8" s="18" t="n">
        <x:v>30</x:v>
      </x:c>
      <x:c r="C8" s="1" t="str">
        <x:v>交期</x:v>
      </x:c>
      <x:c r="D8" s="54" t="n">
        <x:v>10</x:v>
      </x:c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25" t="str">
        <x:v>最長交期</x:v>
      </x:c>
      <x:c r="B9" s="18" t="n">
        <x:v>90</x:v>
      </x:c>
      <x:c r="C9" s="1" t="str">
        <x:v>供應能力</x:v>
      </x:c>
      <x:c r="D9" s="54" t="n">
        <x:v>10</x:v>
      </x:c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25" t="str">
        <x:v>目標供應能力</x:v>
      </x:c>
      <x:c r="B10" s="21" t="n">
        <x:v>0.85</x:v>
      </x:c>
      <x:c r="C10" s="1" t="str">
        <x:v>市場准入</x:v>
      </x:c>
      <x:c r="D10" s="54" t="n">
        <x:v>10</x:v>
      </x:c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27" t="str">
        <x:v>決策門檻</x:v>
      </x:c>
      <x:c r="B11" s="32" t="n">
        <x:v>75</x:v>
      </x:c>
      <x:c r="C11" s="28" t="str">
        <x:v>替代品準備度</x:v>
      </x:c>
      <x:c r="D11" s="55" t="n">
        <x:v>10</x:v>
      </x:c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 t="str"/>
      <x:c r="B12" s="1" t="str"/>
      <x:c r="C12" s="57" t="str">
        <x:v>權重合計</x:v>
      </x:c>
      <x:c r="D12" s="57" t="n">
        <x:f>SUM(D5:D11)</x:f>
        <x:v>100</x:v>
      </x:c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22" t="str">
        <x:v>商品代碼</x:v>
      </x:c>
      <x:c r="B14" s="23" t="str">
        <x:v>商品名稱</x:v>
      </x:c>
      <x:c r="C14" s="23" t="str">
        <x:v>需求分數</x:v>
      </x:c>
      <x:c r="D14" s="23" t="str">
        <x:v>毛利分數</x:v>
      </x:c>
      <x:c r="E14" s="23" t="str">
        <x:v>品質分數</x:v>
      </x:c>
      <x:c r="F14" s="23" t="str">
        <x:v>交期分數</x:v>
      </x:c>
      <x:c r="G14" s="23" t="str">
        <x:v>產能分數</x:v>
      </x:c>
      <x:c r="H14" s="23" t="str">
        <x:v>市場分數</x:v>
      </x:c>
      <x:c r="I14" s="23" t="str">
        <x:v>替代品分數</x:v>
      </x:c>
      <x:c r="J14" s="23" t="str">
        <x:v>加權總分</x:v>
      </x:c>
      <x:c r="K14" s="23" t="str">
        <x:v>建議結果</x:v>
      </x:c>
      <x:c r="L14" s="24" t="str">
        <x:v>資料狀態</x:v>
      </x:c>
      <x:c r="M14" s="1"/>
      <x:c r="N14" s="1"/>
      <x:c r="O14" s="1"/>
      <x:c r="P14" s="1"/>
      <x:c r="Q14" s="1"/>
    </x:row>
    <x:row r="15">
      <x:c r="A15" s="25" t="str">
        <x:f>'輸入資料'!A5</x:f>
        <x:v>SKU-DEMO-101</x:v>
      </x:c>
      <x:c r="B15" s="1" t="str">
        <x:f>'輸入資料'!B5</x:f>
        <x:v>假設迎新水瓶</x:v>
      </x:c>
      <x:c r="C15" s="58" t="n">
        <x:f>IF(OR('輸入資料'!D5="",'輸入資料'!M5&lt;&gt;"是"),"",MIN(100,'輸入資料'!D5/$B$5*100))</x:f>
        <x:v>100</x:v>
      </x:c>
      <x:c r="D15" s="58" t="n">
        <x:f>IF(OR('輸入資料'!E5="",'輸入資料'!F5="",'輸入資料'!F5=0,'輸入資料'!M5&lt;&gt;"是"),"",MAX(0,MIN(100,(('輸入資料'!F5-'輸入資料'!E5)/'輸入資料'!F5)/$B$6*100)))</x:f>
        <x:v>100</x:v>
      </x:c>
      <x:c r="E15" s="58" t="n">
        <x:f>IF(OR('輸入資料'!G5="",'輸入資料'!H5="",'輸入資料'!H5=0,'輸入資料'!M5&lt;&gt;"是"),"",MAX(0,100-('輸入資料'!G5/'輸入資料'!H5)/$B$7*100))</x:f>
        <x:v>60</x:v>
      </x:c>
      <x:c r="F15" s="58" t="n">
        <x:f>IF(OR('輸入資料'!I5="",'輸入資料'!M5&lt;&gt;"是"),"",IF('輸入資料'!I5&lt;=$B$8,100,IF('輸入資料'!I5&gt;=$B$9,0,($B$9-'輸入資料'!I5)/($B$9-$B$8)*100)))</x:f>
        <x:v>91.66666666666666</x:v>
      </x:c>
      <x:c r="G15" s="58" t="n">
        <x:f>IF(OR('輸入資料'!J5="",'輸入資料'!M5&lt;&gt;"是"),"",MIN(100,'輸入資料'!J5/$B$10*100))</x:f>
        <x:v>100</x:v>
      </x:c>
      <x:c r="H15" s="58" t="n">
        <x:f>IF(OR('輸入資料'!K5="",'輸入資料'!M5&lt;&gt;"是"),"",IF('輸入資料'!K5="通過",100,IF('輸入資料'!K5="複核",50,0)))</x:f>
        <x:v>100</x:v>
      </x:c>
      <x:c r="I15" s="58" t="n">
        <x:f>IF(OR('輸入資料'!L5="",'輸入資料'!M5&lt;&gt;"是"),"",'輸入資料'!L5)</x:f>
        <x:v>40</x:v>
      </x:c>
      <x:c r="J15" s="58" t="n">
        <x:f>IF(COUNT(C15:I15)&lt;7,"",(C15*$D$5+D15*$D$6+E15*$D$7+F15*$D$8+G15*$D$9+H15*$D$10+I15*$D$11)/100)</x:f>
        <x:v>85.16666666666666</x:v>
      </x:c>
      <x:c r="K15" s="1" t="str">
        <x:f>IF(J15="","資料不足",IF('輸入資料'!K5&lt;&gt;"通過","在地化",IF(J15&gt;=$B$11,"保留",IF(AND(J15&lt;50,I15&gt;=70),"退場","改善"))))</x:f>
        <x:v>保留</x:v>
      </x:c>
      <x:c r="L15" s="26" t="str">
        <x:f>IF(J15="","不完整","完整")</x:f>
        <x:v>完整</x:v>
      </x:c>
      <x:c r="M15" s="1"/>
      <x:c r="N15" s="1"/>
      <x:c r="O15" s="1"/>
      <x:c r="P15" s="1"/>
      <x:c r="Q15" s="1"/>
    </x:row>
    <x:row r="16">
      <x:c r="A16" s="25" t="str">
        <x:f>'輸入資料'!A6</x:f>
        <x:v>SKU-DEMO-202</x:v>
      </x:c>
      <x:c r="B16" s="1" t="str">
        <x:f>'輸入資料'!B6</x:f>
        <x:v>假設桌面理線組</x:v>
      </x:c>
      <x:c r="C16" s="58" t="n">
        <x:f>IF(OR('輸入資料'!D6="",'輸入資料'!M6&lt;&gt;"是"),"",MIN(100,'輸入資料'!D6/$B$5*100))</x:f>
        <x:v>40</x:v>
      </x:c>
      <x:c r="D16" s="58" t="n">
        <x:f>IF(OR('輸入資料'!E6="",'輸入資料'!F6="",'輸入資料'!F6=0,'輸入資料'!M6&lt;&gt;"是"),"",MAX(0,MIN(100,(('輸入資料'!F6-'輸入資料'!E6)/'輸入資料'!F6)/$B$6*100)))</x:f>
        <x:v>70</x:v>
      </x:c>
      <x:c r="E16" s="58" t="n">
        <x:f>IF(OR('輸入資料'!G6="",'輸入資料'!H6="",'輸入資料'!H6=0,'輸入資料'!M6&lt;&gt;"是"),"",MAX(0,100-('輸入資料'!G6/'輸入資料'!H6)/$B$7*100))</x:f>
        <x:v>0</x:v>
      </x:c>
      <x:c r="F16" s="58" t="n">
        <x:f>IF(OR('輸入資料'!I6="",'輸入資料'!M6&lt;&gt;"是"),"",IF('輸入資料'!I6&lt;=$B$8,100,IF('輸入資料'!I6&gt;=$B$9,0,($B$9-'輸入資料'!I6)/($B$9-$B$8)*100)))</x:f>
        <x:v>33.33333333333333</x:v>
      </x:c>
      <x:c r="G16" s="58" t="n">
        <x:f>IF(OR('輸入資料'!J6="",'輸入資料'!M6&lt;&gt;"是"),"",MIN(100,'輸入資料'!J6/$B$10*100))</x:f>
        <x:v>64.70588235294117</x:v>
      </x:c>
      <x:c r="H16" s="58" t="n">
        <x:f>IF(OR('輸入資料'!K6="",'輸入資料'!M6&lt;&gt;"是"),"",IF('輸入資料'!K6="通過",100,IF('輸入資料'!K6="複核",50,0)))</x:f>
        <x:v>50</x:v>
      </x:c>
      <x:c r="I16" s="58" t="n">
        <x:f>IF(OR('輸入資料'!L6="",'輸入資料'!M6&lt;&gt;"是"),"",'輸入資料'!L6)</x:f>
        <x:v>85</x:v>
      </x:c>
      <x:c r="J16" s="58" t="n">
        <x:f>IF(COUNT(C16:I16)&lt;7,"",(C16*$D$5+D16*$D$6+E16*$D$7+F16*$D$8+G16*$D$9+H16*$D$10+I16*$D$11)/100)</x:f>
        <x:v>45.303921568627445</x:v>
      </x:c>
      <x:c r="K16" s="1" t="str">
        <x:f>IF(J16="","資料不足",IF('輸入資料'!K6&lt;&gt;"通過","在地化",IF(J16&gt;=$B$11,"保留",IF(AND(J16&lt;50,I16&gt;=70),"退場","改善"))))</x:f>
        <x:v>在地化</x:v>
      </x:c>
      <x:c r="L16" s="26" t="str">
        <x:f>IF(J16="","不完整","完整")</x:f>
        <x:v>完整</x:v>
      </x:c>
      <x:c r="M16" s="1"/>
      <x:c r="N16" s="1"/>
      <x:c r="O16" s="1"/>
      <x:c r="P16" s="1"/>
      <x:c r="Q16" s="1"/>
    </x:row>
    <x:row r="17">
      <x:c r="A17" s="25" t="str">
        <x:f>'輸入資料'!A7</x:f>
        <x:v>SKU-DEMO-303</x:v>
      </x:c>
      <x:c r="B17" s="1" t="str">
        <x:f>'輸入資料'!B7</x:f>
        <x:v>假設陶瓷組</x:v>
      </x:c>
      <x:c r="C17" s="58" t="str">
        <x:f>IF(OR('輸入資料'!D7="",'輸入資料'!M7&lt;&gt;"是"),"",MIN(100,'輸入資料'!D7/$B$5*100))</x:f>
      </x:c>
      <x:c r="D17" s="58" t="str">
        <x:f>IF(OR('輸入資料'!E7="",'輸入資料'!F7="",'輸入資料'!F7=0,'輸入資料'!M7&lt;&gt;"是"),"",MAX(0,MIN(100,(('輸入資料'!F7-'輸入資料'!E7)/'輸入資料'!F7)/$B$6*100)))</x:f>
      </x:c>
      <x:c r="E17" s="58" t="str">
        <x:f>IF(OR('輸入資料'!G7="",'輸入資料'!H7="",'輸入資料'!H7=0,'輸入資料'!M7&lt;&gt;"是"),"",MAX(0,100-('輸入資料'!G7/'輸入資料'!H7)/$B$7*100))</x:f>
      </x:c>
      <x:c r="F17" s="58" t="str">
        <x:f>IF(OR('輸入資料'!I7="",'輸入資料'!M7&lt;&gt;"是"),"",IF('輸入資料'!I7&lt;=$B$8,100,IF('輸入資料'!I7&gt;=$B$9,0,($B$9-'輸入資料'!I7)/($B$9-$B$8)*100)))</x:f>
      </x:c>
      <x:c r="G17" s="58" t="str">
        <x:f>IF(OR('輸入資料'!J7="",'輸入資料'!M7&lt;&gt;"是"),"",MIN(100,'輸入資料'!J7/$B$10*100))</x:f>
      </x:c>
      <x:c r="H17" s="58" t="str">
        <x:f>IF(OR('輸入資料'!K7="",'輸入資料'!M7&lt;&gt;"是"),"",IF('輸入資料'!K7="通過",100,IF('輸入資料'!K7="複核",50,0)))</x:f>
      </x:c>
      <x:c r="I17" s="58" t="str">
        <x:f>IF(OR('輸入資料'!L7="",'輸入資料'!M7&lt;&gt;"是"),"",'輸入資料'!L7)</x:f>
      </x:c>
      <x:c r="J17" s="58" t="str">
        <x:f>IF(COUNT(C17:I17)&lt;7,"",(C17*$D$5+D17*$D$6+E17*$D$7+F17*$D$8+G17*$D$9+H17*$D$10+I17*$D$11)/100)</x:f>
      </x:c>
      <x:c r="K17" s="1" t="str">
        <x:f>IF(J17="","資料不足",IF('輸入資料'!K7&lt;&gt;"通過","在地化",IF(J17&gt;=$B$11,"保留",IF(AND(J17&lt;50,I17&gt;=70),"退場","改善"))))</x:f>
        <x:v>資料不足</x:v>
      </x:c>
      <x:c r="L17" s="26" t="str">
        <x:f>IF(J17="","不完整","完整")</x:f>
        <x:v>不完整</x:v>
      </x:c>
      <x:c r="M17" s="1"/>
      <x:c r="N17" s="1"/>
      <x:c r="O17" s="1"/>
      <x:c r="P17" s="1"/>
      <x:c r="Q17" s="1"/>
    </x:row>
    <x:row r="18">
      <x:c r="A18" s="25" t="n">
        <x:f>'輸入資料'!A8</x:f>
        <x:v>0</x:v>
      </x:c>
      <x:c r="B18" s="1" t="n">
        <x:f>'輸入資料'!B8</x:f>
        <x:v>0</x:v>
      </x:c>
      <x:c r="C18" s="58" t="str">
        <x:f>IF(OR('輸入資料'!D8="",'輸入資料'!M8&lt;&gt;"是"),"",MIN(100,'輸入資料'!D8/$B$5*100))</x:f>
      </x:c>
      <x:c r="D18" s="58" t="str">
        <x:f>IF(OR('輸入資料'!E8="",'輸入資料'!F8="",'輸入資料'!F8=0,'輸入資料'!M8&lt;&gt;"是"),"",MAX(0,MIN(100,(('輸入資料'!F8-'輸入資料'!E8)/'輸入資料'!F8)/$B$6*100)))</x:f>
      </x:c>
      <x:c r="E18" s="58" t="str">
        <x:f>IF(OR('輸入資料'!G8="",'輸入資料'!H8="",'輸入資料'!H8=0,'輸入資料'!M8&lt;&gt;"是"),"",MAX(0,100-('輸入資料'!G8/'輸入資料'!H8)/$B$7*100))</x:f>
      </x:c>
      <x:c r="F18" s="58" t="str">
        <x:f>IF(OR('輸入資料'!I8="",'輸入資料'!M8&lt;&gt;"是"),"",IF('輸入資料'!I8&lt;=$B$8,100,IF('輸入資料'!I8&gt;=$B$9,0,($B$9-'輸入資料'!I8)/($B$9-$B$8)*100)))</x:f>
      </x:c>
      <x:c r="G18" s="58" t="str">
        <x:f>IF(OR('輸入資料'!J8="",'輸入資料'!M8&lt;&gt;"是"),"",MIN(100,'輸入資料'!J8/$B$10*100))</x:f>
      </x:c>
      <x:c r="H18" s="58" t="str">
        <x:f>IF(OR('輸入資料'!K8="",'輸入資料'!M8&lt;&gt;"是"),"",IF('輸入資料'!K8="通過",100,IF('輸入資料'!K8="複核",50,0)))</x:f>
      </x:c>
      <x:c r="I18" s="58" t="str">
        <x:f>IF(OR('輸入資料'!L8="",'輸入資料'!M8&lt;&gt;"是"),"",'輸入資料'!L8)</x:f>
      </x:c>
      <x:c r="J18" s="58" t="str">
        <x:f>IF(COUNT(C18:I18)&lt;7,"",(C18*$D$5+D18*$D$6+E18*$D$7+F18*$D$8+G18*$D$9+H18*$D$10+I18*$D$11)/100)</x:f>
      </x:c>
      <x:c r="K18" s="1" t="str">
        <x:f>IF(J18="","資料不足",IF('輸入資料'!K8&lt;&gt;"通過","在地化",IF(J18&gt;=$B$11,"保留",IF(AND(J18&lt;50,I18&gt;=70),"退場","改善"))))</x:f>
        <x:v>資料不足</x:v>
      </x:c>
      <x:c r="L18" s="26" t="str">
        <x:f>IF(J18="","不完整","完整")</x:f>
        <x:v>不完整</x:v>
      </x:c>
      <x:c r="M18" s="1"/>
      <x:c r="N18" s="1"/>
      <x:c r="O18" s="1"/>
      <x:c r="P18" s="1"/>
      <x:c r="Q18" s="1"/>
    </x:row>
    <x:row r="19">
      <x:c r="A19" s="25" t="n">
        <x:f>'輸入資料'!A9</x:f>
        <x:v>0</x:v>
      </x:c>
      <x:c r="B19" s="1" t="n">
        <x:f>'輸入資料'!B9</x:f>
        <x:v>0</x:v>
      </x:c>
      <x:c r="C19" s="58" t="str">
        <x:f>IF(OR('輸入資料'!D9="",'輸入資料'!M9&lt;&gt;"是"),"",MIN(100,'輸入資料'!D9/$B$5*100))</x:f>
      </x:c>
      <x:c r="D19" s="58" t="str">
        <x:f>IF(OR('輸入資料'!E9="",'輸入資料'!F9="",'輸入資料'!F9=0,'輸入資料'!M9&lt;&gt;"是"),"",MAX(0,MIN(100,(('輸入資料'!F9-'輸入資料'!E9)/'輸入資料'!F9)/$B$6*100)))</x:f>
      </x:c>
      <x:c r="E19" s="58" t="str">
        <x:f>IF(OR('輸入資料'!G9="",'輸入資料'!H9="",'輸入資料'!H9=0,'輸入資料'!M9&lt;&gt;"是"),"",MAX(0,100-('輸入資料'!G9/'輸入資料'!H9)/$B$7*100))</x:f>
      </x:c>
      <x:c r="F19" s="58" t="str">
        <x:f>IF(OR('輸入資料'!I9="",'輸入資料'!M9&lt;&gt;"是"),"",IF('輸入資料'!I9&lt;=$B$8,100,IF('輸入資料'!I9&gt;=$B$9,0,($B$9-'輸入資料'!I9)/($B$9-$B$8)*100)))</x:f>
      </x:c>
      <x:c r="G19" s="58" t="str">
        <x:f>IF(OR('輸入資料'!J9="",'輸入資料'!M9&lt;&gt;"是"),"",MIN(100,'輸入資料'!J9/$B$10*100))</x:f>
      </x:c>
      <x:c r="H19" s="58" t="str">
        <x:f>IF(OR('輸入資料'!K9="",'輸入資料'!M9&lt;&gt;"是"),"",IF('輸入資料'!K9="通過",100,IF('輸入資料'!K9="複核",50,0)))</x:f>
      </x:c>
      <x:c r="I19" s="58" t="str">
        <x:f>IF(OR('輸入資料'!L9="",'輸入資料'!M9&lt;&gt;"是"),"",'輸入資料'!L9)</x:f>
      </x:c>
      <x:c r="J19" s="58" t="str">
        <x:f>IF(COUNT(C19:I19)&lt;7,"",(C19*$D$5+D19*$D$6+E19*$D$7+F19*$D$8+G19*$D$9+H19*$D$10+I19*$D$11)/100)</x:f>
      </x:c>
      <x:c r="K19" s="1" t="str">
        <x:f>IF(J19="","資料不足",IF('輸入資料'!K9&lt;&gt;"通過","在地化",IF(J19&gt;=$B$11,"保留",IF(AND(J19&lt;50,I19&gt;=70),"退場","改善"))))</x:f>
        <x:v>資料不足</x:v>
      </x:c>
      <x:c r="L19" s="26" t="str">
        <x:f>IF(J19="","不完整","完整")</x:f>
        <x:v>不完整</x:v>
      </x:c>
      <x:c r="M19" s="1"/>
      <x:c r="N19" s="1"/>
      <x:c r="O19" s="1"/>
      <x:c r="P19" s="1"/>
      <x:c r="Q19" s="1"/>
    </x:row>
    <x:row r="20">
      <x:c r="A20" s="25" t="n">
        <x:f>'輸入資料'!A10</x:f>
        <x:v>0</x:v>
      </x:c>
      <x:c r="B20" s="1" t="n">
        <x:f>'輸入資料'!B10</x:f>
        <x:v>0</x:v>
      </x:c>
      <x:c r="C20" s="58" t="str">
        <x:f>IF(OR('輸入資料'!D10="",'輸入資料'!M10&lt;&gt;"是"),"",MIN(100,'輸入資料'!D10/$B$5*100))</x:f>
      </x:c>
      <x:c r="D20" s="58" t="str">
        <x:f>IF(OR('輸入資料'!E10="",'輸入資料'!F10="",'輸入資料'!F10=0,'輸入資料'!M10&lt;&gt;"是"),"",MAX(0,MIN(100,(('輸入資料'!F10-'輸入資料'!E10)/'輸入資料'!F10)/$B$6*100)))</x:f>
      </x:c>
      <x:c r="E20" s="58" t="str">
        <x:f>IF(OR('輸入資料'!G10="",'輸入資料'!H10="",'輸入資料'!H10=0,'輸入資料'!M10&lt;&gt;"是"),"",MAX(0,100-('輸入資料'!G10/'輸入資料'!H10)/$B$7*100))</x:f>
      </x:c>
      <x:c r="F20" s="58" t="str">
        <x:f>IF(OR('輸入資料'!I10="",'輸入資料'!M10&lt;&gt;"是"),"",IF('輸入資料'!I10&lt;=$B$8,100,IF('輸入資料'!I10&gt;=$B$9,0,($B$9-'輸入資料'!I10)/($B$9-$B$8)*100)))</x:f>
      </x:c>
      <x:c r="G20" s="58" t="str">
        <x:f>IF(OR('輸入資料'!J10="",'輸入資料'!M10&lt;&gt;"是"),"",MIN(100,'輸入資料'!J10/$B$10*100))</x:f>
      </x:c>
      <x:c r="H20" s="58" t="str">
        <x:f>IF(OR('輸入資料'!K10="",'輸入資料'!M10&lt;&gt;"是"),"",IF('輸入資料'!K10="通過",100,IF('輸入資料'!K10="複核",50,0)))</x:f>
      </x:c>
      <x:c r="I20" s="58" t="str">
        <x:f>IF(OR('輸入資料'!L10="",'輸入資料'!M10&lt;&gt;"是"),"",'輸入資料'!L10)</x:f>
      </x:c>
      <x:c r="J20" s="58" t="str">
        <x:f>IF(COUNT(C20:I20)&lt;7,"",(C20*$D$5+D20*$D$6+E20*$D$7+F20*$D$8+G20*$D$9+H20*$D$10+I20*$D$11)/100)</x:f>
      </x:c>
      <x:c r="K20" s="1" t="str">
        <x:f>IF(J20="","資料不足",IF('輸入資料'!K10&lt;&gt;"通過","在地化",IF(J20&gt;=$B$11,"保留",IF(AND(J20&lt;50,I20&gt;=70),"退場","改善"))))</x:f>
        <x:v>資料不足</x:v>
      </x:c>
      <x:c r="L20" s="26" t="str">
        <x:f>IF(J20="","不完整","完整")</x:f>
        <x:v>不完整</x:v>
      </x:c>
      <x:c r="M20" s="1"/>
      <x:c r="N20" s="1"/>
      <x:c r="O20" s="1"/>
      <x:c r="P20" s="1"/>
      <x:c r="Q20" s="1"/>
    </x:row>
    <x:row r="21">
      <x:c r="A21" s="25" t="n">
        <x:f>'輸入資料'!A11</x:f>
        <x:v>0</x:v>
      </x:c>
      <x:c r="B21" s="1" t="n">
        <x:f>'輸入資料'!B11</x:f>
        <x:v>0</x:v>
      </x:c>
      <x:c r="C21" s="58" t="str">
        <x:f>IF(OR('輸入資料'!D11="",'輸入資料'!M11&lt;&gt;"是"),"",MIN(100,'輸入資料'!D11/$B$5*100))</x:f>
      </x:c>
      <x:c r="D21" s="58" t="str">
        <x:f>IF(OR('輸入資料'!E11="",'輸入資料'!F11="",'輸入資料'!F11=0,'輸入資料'!M11&lt;&gt;"是"),"",MAX(0,MIN(100,(('輸入資料'!F11-'輸入資料'!E11)/'輸入資料'!F11)/$B$6*100)))</x:f>
      </x:c>
      <x:c r="E21" s="58" t="str">
        <x:f>IF(OR('輸入資料'!G11="",'輸入資料'!H11="",'輸入資料'!H11=0,'輸入資料'!M11&lt;&gt;"是"),"",MAX(0,100-('輸入資料'!G11/'輸入資料'!H11)/$B$7*100))</x:f>
      </x:c>
      <x:c r="F21" s="58" t="str">
        <x:f>IF(OR('輸入資料'!I11="",'輸入資料'!M11&lt;&gt;"是"),"",IF('輸入資料'!I11&lt;=$B$8,100,IF('輸入資料'!I11&gt;=$B$9,0,($B$9-'輸入資料'!I11)/($B$9-$B$8)*100)))</x:f>
      </x:c>
      <x:c r="G21" s="58" t="str">
        <x:f>IF(OR('輸入資料'!J11="",'輸入資料'!M11&lt;&gt;"是"),"",MIN(100,'輸入資料'!J11/$B$10*100))</x:f>
      </x:c>
      <x:c r="H21" s="58" t="str">
        <x:f>IF(OR('輸入資料'!K11="",'輸入資料'!M11&lt;&gt;"是"),"",IF('輸入資料'!K11="通過",100,IF('輸入資料'!K11="複核",50,0)))</x:f>
      </x:c>
      <x:c r="I21" s="58" t="str">
        <x:f>IF(OR('輸入資料'!L11="",'輸入資料'!M11&lt;&gt;"是"),"",'輸入資料'!L11)</x:f>
      </x:c>
      <x:c r="J21" s="58" t="str">
        <x:f>IF(COUNT(C21:I21)&lt;7,"",(C21*$D$5+D21*$D$6+E21*$D$7+F21*$D$8+G21*$D$9+H21*$D$10+I21*$D$11)/100)</x:f>
      </x:c>
      <x:c r="K21" s="1" t="str">
        <x:f>IF(J21="","資料不足",IF('輸入資料'!K11&lt;&gt;"通過","在地化",IF(J21&gt;=$B$11,"保留",IF(AND(J21&lt;50,I21&gt;=70),"退場","改善"))))</x:f>
        <x:v>資料不足</x:v>
      </x:c>
      <x:c r="L21" s="26" t="str">
        <x:f>IF(J21="","不完整","完整")</x:f>
        <x:v>不完整</x:v>
      </x:c>
      <x:c r="M21" s="1"/>
      <x:c r="N21" s="1"/>
      <x:c r="O21" s="1"/>
      <x:c r="P21" s="1"/>
      <x:c r="Q21" s="1"/>
    </x:row>
    <x:row r="22">
      <x:c r="A22" s="25" t="n">
        <x:f>'輸入資料'!A12</x:f>
        <x:v>0</x:v>
      </x:c>
      <x:c r="B22" s="1" t="n">
        <x:f>'輸入資料'!B12</x:f>
        <x:v>0</x:v>
      </x:c>
      <x:c r="C22" s="58" t="str">
        <x:f>IF(OR('輸入資料'!D12="",'輸入資料'!M12&lt;&gt;"是"),"",MIN(100,'輸入資料'!D12/$B$5*100))</x:f>
      </x:c>
      <x:c r="D22" s="58" t="str">
        <x:f>IF(OR('輸入資料'!E12="",'輸入資料'!F12="",'輸入資料'!F12=0,'輸入資料'!M12&lt;&gt;"是"),"",MAX(0,MIN(100,(('輸入資料'!F12-'輸入資料'!E12)/'輸入資料'!F12)/$B$6*100)))</x:f>
      </x:c>
      <x:c r="E22" s="58" t="str">
        <x:f>IF(OR('輸入資料'!G12="",'輸入資料'!H12="",'輸入資料'!H12=0,'輸入資料'!M12&lt;&gt;"是"),"",MAX(0,100-('輸入資料'!G12/'輸入資料'!H12)/$B$7*100))</x:f>
      </x:c>
      <x:c r="F22" s="58" t="str">
        <x:f>IF(OR('輸入資料'!I12="",'輸入資料'!M12&lt;&gt;"是"),"",IF('輸入資料'!I12&lt;=$B$8,100,IF('輸入資料'!I12&gt;=$B$9,0,($B$9-'輸入資料'!I12)/($B$9-$B$8)*100)))</x:f>
      </x:c>
      <x:c r="G22" s="58" t="str">
        <x:f>IF(OR('輸入資料'!J12="",'輸入資料'!M12&lt;&gt;"是"),"",MIN(100,'輸入資料'!J12/$B$10*100))</x:f>
      </x:c>
      <x:c r="H22" s="58" t="str">
        <x:f>IF(OR('輸入資料'!K12="",'輸入資料'!M12&lt;&gt;"是"),"",IF('輸入資料'!K12="通過",100,IF('輸入資料'!K12="複核",50,0)))</x:f>
      </x:c>
      <x:c r="I22" s="58" t="str">
        <x:f>IF(OR('輸入資料'!L12="",'輸入資料'!M12&lt;&gt;"是"),"",'輸入資料'!L12)</x:f>
      </x:c>
      <x:c r="J22" s="58" t="str">
        <x:f>IF(COUNT(C22:I22)&lt;7,"",(C22*$D$5+D22*$D$6+E22*$D$7+F22*$D$8+G22*$D$9+H22*$D$10+I22*$D$11)/100)</x:f>
      </x:c>
      <x:c r="K22" s="1" t="str">
        <x:f>IF(J22="","資料不足",IF('輸入資料'!K12&lt;&gt;"通過","在地化",IF(J22&gt;=$B$11,"保留",IF(AND(J22&lt;50,I22&gt;=70),"退場","改善"))))</x:f>
        <x:v>資料不足</x:v>
      </x:c>
      <x:c r="L22" s="26" t="str">
        <x:f>IF(J22="","不完整","完整")</x:f>
        <x:v>不完整</x:v>
      </x:c>
      <x:c r="M22" s="1"/>
      <x:c r="N22" s="1"/>
      <x:c r="O22" s="1"/>
      <x:c r="P22" s="1"/>
      <x:c r="Q22" s="1"/>
    </x:row>
    <x:row r="23">
      <x:c r="A23" s="25" t="n">
        <x:f>'輸入資料'!A13</x:f>
        <x:v>0</x:v>
      </x:c>
      <x:c r="B23" s="1" t="n">
        <x:f>'輸入資料'!B13</x:f>
        <x:v>0</x:v>
      </x:c>
      <x:c r="C23" s="58" t="str">
        <x:f>IF(OR('輸入資料'!D13="",'輸入資料'!M13&lt;&gt;"是"),"",MIN(100,'輸入資料'!D13/$B$5*100))</x:f>
      </x:c>
      <x:c r="D23" s="58" t="str">
        <x:f>IF(OR('輸入資料'!E13="",'輸入資料'!F13="",'輸入資料'!F13=0,'輸入資料'!M13&lt;&gt;"是"),"",MAX(0,MIN(100,(('輸入資料'!F13-'輸入資料'!E13)/'輸入資料'!F13)/$B$6*100)))</x:f>
      </x:c>
      <x:c r="E23" s="58" t="str">
        <x:f>IF(OR('輸入資料'!G13="",'輸入資料'!H13="",'輸入資料'!H13=0,'輸入資料'!M13&lt;&gt;"是"),"",MAX(0,100-('輸入資料'!G13/'輸入資料'!H13)/$B$7*100))</x:f>
      </x:c>
      <x:c r="F23" s="58" t="str">
        <x:f>IF(OR('輸入資料'!I13="",'輸入資料'!M13&lt;&gt;"是"),"",IF('輸入資料'!I13&lt;=$B$8,100,IF('輸入資料'!I13&gt;=$B$9,0,($B$9-'輸入資料'!I13)/($B$9-$B$8)*100)))</x:f>
      </x:c>
      <x:c r="G23" s="58" t="str">
        <x:f>IF(OR('輸入資料'!J13="",'輸入資料'!M13&lt;&gt;"是"),"",MIN(100,'輸入資料'!J13/$B$10*100))</x:f>
      </x:c>
      <x:c r="H23" s="58" t="str">
        <x:f>IF(OR('輸入資料'!K13="",'輸入資料'!M13&lt;&gt;"是"),"",IF('輸入資料'!K13="通過",100,IF('輸入資料'!K13="複核",50,0)))</x:f>
      </x:c>
      <x:c r="I23" s="58" t="str">
        <x:f>IF(OR('輸入資料'!L13="",'輸入資料'!M13&lt;&gt;"是"),"",'輸入資料'!L13)</x:f>
      </x:c>
      <x:c r="J23" s="58" t="str">
        <x:f>IF(COUNT(C23:I23)&lt;7,"",(C23*$D$5+D23*$D$6+E23*$D$7+F23*$D$8+G23*$D$9+H23*$D$10+I23*$D$11)/100)</x:f>
      </x:c>
      <x:c r="K23" s="1" t="str">
        <x:f>IF(J23="","資料不足",IF('輸入資料'!K13&lt;&gt;"通過","在地化",IF(J23&gt;=$B$11,"保留",IF(AND(J23&lt;50,I23&gt;=70),"退場","改善"))))</x:f>
        <x:v>資料不足</x:v>
      </x:c>
      <x:c r="L23" s="26" t="str">
        <x:f>IF(J23="","不完整","完整")</x:f>
        <x:v>不完整</x:v>
      </x:c>
      <x:c r="M23" s="1"/>
      <x:c r="N23" s="1"/>
      <x:c r="O23" s="1"/>
      <x:c r="P23" s="1"/>
      <x:c r="Q23" s="1"/>
    </x:row>
    <x:row r="24">
      <x:c r="A24" s="25" t="n">
        <x:f>'輸入資料'!A14</x:f>
        <x:v>0</x:v>
      </x:c>
      <x:c r="B24" s="1" t="n">
        <x:f>'輸入資料'!B14</x:f>
        <x:v>0</x:v>
      </x:c>
      <x:c r="C24" s="58" t="str">
        <x:f>IF(OR('輸入資料'!D14="",'輸入資料'!M14&lt;&gt;"是"),"",MIN(100,'輸入資料'!D14/$B$5*100))</x:f>
      </x:c>
      <x:c r="D24" s="58" t="str">
        <x:f>IF(OR('輸入資料'!E14="",'輸入資料'!F14="",'輸入資料'!F14=0,'輸入資料'!M14&lt;&gt;"是"),"",MAX(0,MIN(100,(('輸入資料'!F14-'輸入資料'!E14)/'輸入資料'!F14)/$B$6*100)))</x:f>
      </x:c>
      <x:c r="E24" s="58" t="str">
        <x:f>IF(OR('輸入資料'!G14="",'輸入資料'!H14="",'輸入資料'!H14=0,'輸入資料'!M14&lt;&gt;"是"),"",MAX(0,100-('輸入資料'!G14/'輸入資料'!H14)/$B$7*100))</x:f>
      </x:c>
      <x:c r="F24" s="58" t="str">
        <x:f>IF(OR('輸入資料'!I14="",'輸入資料'!M14&lt;&gt;"是"),"",IF('輸入資料'!I14&lt;=$B$8,100,IF('輸入資料'!I14&gt;=$B$9,0,($B$9-'輸入資料'!I14)/($B$9-$B$8)*100)))</x:f>
      </x:c>
      <x:c r="G24" s="58" t="str">
        <x:f>IF(OR('輸入資料'!J14="",'輸入資料'!M14&lt;&gt;"是"),"",MIN(100,'輸入資料'!J14/$B$10*100))</x:f>
      </x:c>
      <x:c r="H24" s="58" t="str">
        <x:f>IF(OR('輸入資料'!K14="",'輸入資料'!M14&lt;&gt;"是"),"",IF('輸入資料'!K14="通過",100,IF('輸入資料'!K14="複核",50,0)))</x:f>
      </x:c>
      <x:c r="I24" s="58" t="str">
        <x:f>IF(OR('輸入資料'!L14="",'輸入資料'!M14&lt;&gt;"是"),"",'輸入資料'!L14)</x:f>
      </x:c>
      <x:c r="J24" s="58" t="str">
        <x:f>IF(COUNT(C24:I24)&lt;7,"",(C24*$D$5+D24*$D$6+E24*$D$7+F24*$D$8+G24*$D$9+H24*$D$10+I24*$D$11)/100)</x:f>
      </x:c>
      <x:c r="K24" s="1" t="str">
        <x:f>IF(J24="","資料不足",IF('輸入資料'!K14&lt;&gt;"通過","在地化",IF(J24&gt;=$B$11,"保留",IF(AND(J24&lt;50,I24&gt;=70),"退場","改善"))))</x:f>
        <x:v>資料不足</x:v>
      </x:c>
      <x:c r="L24" s="26" t="str">
        <x:f>IF(J24="","不完整","完整")</x:f>
        <x:v>不完整</x:v>
      </x:c>
      <x:c r="M24" s="1"/>
      <x:c r="N24" s="1"/>
      <x:c r="O24" s="1"/>
      <x:c r="P24" s="1"/>
      <x:c r="Q24" s="1"/>
    </x:row>
    <x:row r="25">
      <x:c r="A25" s="25" t="n">
        <x:f>'輸入資料'!A15</x:f>
        <x:v>0</x:v>
      </x:c>
      <x:c r="B25" s="1" t="n">
        <x:f>'輸入資料'!B15</x:f>
        <x:v>0</x:v>
      </x:c>
      <x:c r="C25" s="58" t="str">
        <x:f>IF(OR('輸入資料'!D15="",'輸入資料'!M15&lt;&gt;"是"),"",MIN(100,'輸入資料'!D15/$B$5*100))</x:f>
      </x:c>
      <x:c r="D25" s="58" t="str">
        <x:f>IF(OR('輸入資料'!E15="",'輸入資料'!F15="",'輸入資料'!F15=0,'輸入資料'!M15&lt;&gt;"是"),"",MAX(0,MIN(100,(('輸入資料'!F15-'輸入資料'!E15)/'輸入資料'!F15)/$B$6*100)))</x:f>
      </x:c>
      <x:c r="E25" s="58" t="str">
        <x:f>IF(OR('輸入資料'!G15="",'輸入資料'!H15="",'輸入資料'!H15=0,'輸入資料'!M15&lt;&gt;"是"),"",MAX(0,100-('輸入資料'!G15/'輸入資料'!H15)/$B$7*100))</x:f>
      </x:c>
      <x:c r="F25" s="58" t="str">
        <x:f>IF(OR('輸入資料'!I15="",'輸入資料'!M15&lt;&gt;"是"),"",IF('輸入資料'!I15&lt;=$B$8,100,IF('輸入資料'!I15&gt;=$B$9,0,($B$9-'輸入資料'!I15)/($B$9-$B$8)*100)))</x:f>
      </x:c>
      <x:c r="G25" s="58" t="str">
        <x:f>IF(OR('輸入資料'!J15="",'輸入資料'!M15&lt;&gt;"是"),"",MIN(100,'輸入資料'!J15/$B$10*100))</x:f>
      </x:c>
      <x:c r="H25" s="58" t="str">
        <x:f>IF(OR('輸入資料'!K15="",'輸入資料'!M15&lt;&gt;"是"),"",IF('輸入資料'!K15="通過",100,IF('輸入資料'!K15="複核",50,0)))</x:f>
      </x:c>
      <x:c r="I25" s="58" t="str">
        <x:f>IF(OR('輸入資料'!L15="",'輸入資料'!M15&lt;&gt;"是"),"",'輸入資料'!L15)</x:f>
      </x:c>
      <x:c r="J25" s="58" t="str">
        <x:f>IF(COUNT(C25:I25)&lt;7,"",(C25*$D$5+D25*$D$6+E25*$D$7+F25*$D$8+G25*$D$9+H25*$D$10+I25*$D$11)/100)</x:f>
      </x:c>
      <x:c r="K25" s="1" t="str">
        <x:f>IF(J25="","資料不足",IF('輸入資料'!K15&lt;&gt;"通過","在地化",IF(J25&gt;=$B$11,"保留",IF(AND(J25&lt;50,I25&gt;=70),"退場","改善"))))</x:f>
        <x:v>資料不足</x:v>
      </x:c>
      <x:c r="L25" s="26" t="str">
        <x:f>IF(J25="","不完整","完整")</x:f>
        <x:v>不完整</x:v>
      </x:c>
      <x:c r="M25" s="1"/>
      <x:c r="N25" s="1"/>
      <x:c r="O25" s="1"/>
      <x:c r="P25" s="1"/>
      <x:c r="Q25" s="1"/>
    </x:row>
    <x:row r="26">
      <x:c r="A26" s="25" t="n">
        <x:f>'輸入資料'!A16</x:f>
        <x:v>0</x:v>
      </x:c>
      <x:c r="B26" s="1" t="n">
        <x:f>'輸入資料'!B16</x:f>
        <x:v>0</x:v>
      </x:c>
      <x:c r="C26" s="58" t="str">
        <x:f>IF(OR('輸入資料'!D16="",'輸入資料'!M16&lt;&gt;"是"),"",MIN(100,'輸入資料'!D16/$B$5*100))</x:f>
      </x:c>
      <x:c r="D26" s="58" t="str">
        <x:f>IF(OR('輸入資料'!E16="",'輸入資料'!F16="",'輸入資料'!F16=0,'輸入資料'!M16&lt;&gt;"是"),"",MAX(0,MIN(100,(('輸入資料'!F16-'輸入資料'!E16)/'輸入資料'!F16)/$B$6*100)))</x:f>
      </x:c>
      <x:c r="E26" s="58" t="str">
        <x:f>IF(OR('輸入資料'!G16="",'輸入資料'!H16="",'輸入資料'!H16=0,'輸入資料'!M16&lt;&gt;"是"),"",MAX(0,100-('輸入資料'!G16/'輸入資料'!H16)/$B$7*100))</x:f>
      </x:c>
      <x:c r="F26" s="58" t="str">
        <x:f>IF(OR('輸入資料'!I16="",'輸入資料'!M16&lt;&gt;"是"),"",IF('輸入資料'!I16&lt;=$B$8,100,IF('輸入資料'!I16&gt;=$B$9,0,($B$9-'輸入資料'!I16)/($B$9-$B$8)*100)))</x:f>
      </x:c>
      <x:c r="G26" s="58" t="str">
        <x:f>IF(OR('輸入資料'!J16="",'輸入資料'!M16&lt;&gt;"是"),"",MIN(100,'輸入資料'!J16/$B$10*100))</x:f>
      </x:c>
      <x:c r="H26" s="58" t="str">
        <x:f>IF(OR('輸入資料'!K16="",'輸入資料'!M16&lt;&gt;"是"),"",IF('輸入資料'!K16="通過",100,IF('輸入資料'!K16="複核",50,0)))</x:f>
      </x:c>
      <x:c r="I26" s="58" t="str">
        <x:f>IF(OR('輸入資料'!L16="",'輸入資料'!M16&lt;&gt;"是"),"",'輸入資料'!L16)</x:f>
      </x:c>
      <x:c r="J26" s="58" t="str">
        <x:f>IF(COUNT(C26:I26)&lt;7,"",(C26*$D$5+D26*$D$6+E26*$D$7+F26*$D$8+G26*$D$9+H26*$D$10+I26*$D$11)/100)</x:f>
      </x:c>
      <x:c r="K26" s="1" t="str">
        <x:f>IF(J26="","資料不足",IF('輸入資料'!K16&lt;&gt;"通過","在地化",IF(J26&gt;=$B$11,"保留",IF(AND(J26&lt;50,I26&gt;=70),"退場","改善"))))</x:f>
        <x:v>資料不足</x:v>
      </x:c>
      <x:c r="L26" s="26" t="str">
        <x:f>IF(J26="","不完整","完整")</x:f>
        <x:v>不完整</x:v>
      </x:c>
      <x:c r="M26" s="1"/>
      <x:c r="N26" s="1"/>
      <x:c r="O26" s="1"/>
      <x:c r="P26" s="1"/>
      <x:c r="Q26" s="1"/>
    </x:row>
    <x:row r="27">
      <x:c r="A27" s="25" t="n">
        <x:f>'輸入資料'!A17</x:f>
        <x:v>0</x:v>
      </x:c>
      <x:c r="B27" s="1" t="n">
        <x:f>'輸入資料'!B17</x:f>
        <x:v>0</x:v>
      </x:c>
      <x:c r="C27" s="58" t="str">
        <x:f>IF(OR('輸入資料'!D17="",'輸入資料'!M17&lt;&gt;"是"),"",MIN(100,'輸入資料'!D17/$B$5*100))</x:f>
      </x:c>
      <x:c r="D27" s="58" t="str">
        <x:f>IF(OR('輸入資料'!E17="",'輸入資料'!F17="",'輸入資料'!F17=0,'輸入資料'!M17&lt;&gt;"是"),"",MAX(0,MIN(100,(('輸入資料'!F17-'輸入資料'!E17)/'輸入資料'!F17)/$B$6*100)))</x:f>
      </x:c>
      <x:c r="E27" s="58" t="str">
        <x:f>IF(OR('輸入資料'!G17="",'輸入資料'!H17="",'輸入資料'!H17=0,'輸入資料'!M17&lt;&gt;"是"),"",MAX(0,100-('輸入資料'!G17/'輸入資料'!H17)/$B$7*100))</x:f>
      </x:c>
      <x:c r="F27" s="58" t="str">
        <x:f>IF(OR('輸入資料'!I17="",'輸入資料'!M17&lt;&gt;"是"),"",IF('輸入資料'!I17&lt;=$B$8,100,IF('輸入資料'!I17&gt;=$B$9,0,($B$9-'輸入資料'!I17)/($B$9-$B$8)*100)))</x:f>
      </x:c>
      <x:c r="G27" s="58" t="str">
        <x:f>IF(OR('輸入資料'!J17="",'輸入資料'!M17&lt;&gt;"是"),"",MIN(100,'輸入資料'!J17/$B$10*100))</x:f>
      </x:c>
      <x:c r="H27" s="58" t="str">
        <x:f>IF(OR('輸入資料'!K17="",'輸入資料'!M17&lt;&gt;"是"),"",IF('輸入資料'!K17="通過",100,IF('輸入資料'!K17="複核",50,0)))</x:f>
      </x:c>
      <x:c r="I27" s="58" t="str">
        <x:f>IF(OR('輸入資料'!L17="",'輸入資料'!M17&lt;&gt;"是"),"",'輸入資料'!L17)</x:f>
      </x:c>
      <x:c r="J27" s="58" t="str">
        <x:f>IF(COUNT(C27:I27)&lt;7,"",(C27*$D$5+D27*$D$6+E27*$D$7+F27*$D$8+G27*$D$9+H27*$D$10+I27*$D$11)/100)</x:f>
      </x:c>
      <x:c r="K27" s="1" t="str">
        <x:f>IF(J27="","資料不足",IF('輸入資料'!K17&lt;&gt;"通過","在地化",IF(J27&gt;=$B$11,"保留",IF(AND(J27&lt;50,I27&gt;=70),"退場","改善"))))</x:f>
        <x:v>資料不足</x:v>
      </x:c>
      <x:c r="L27" s="26" t="str">
        <x:f>IF(J27="","不完整","完整")</x:f>
        <x:v>不完整</x:v>
      </x:c>
      <x:c r="M27" s="1"/>
      <x:c r="N27" s="1"/>
      <x:c r="O27" s="1"/>
      <x:c r="P27" s="1"/>
      <x:c r="Q27" s="1"/>
    </x:row>
    <x:row r="28">
      <x:c r="A28" s="25" t="n">
        <x:f>'輸入資料'!A18</x:f>
        <x:v>0</x:v>
      </x:c>
      <x:c r="B28" s="1" t="n">
        <x:f>'輸入資料'!B18</x:f>
        <x:v>0</x:v>
      </x:c>
      <x:c r="C28" s="58" t="str">
        <x:f>IF(OR('輸入資料'!D18="",'輸入資料'!M18&lt;&gt;"是"),"",MIN(100,'輸入資料'!D18/$B$5*100))</x:f>
      </x:c>
      <x:c r="D28" s="58" t="str">
        <x:f>IF(OR('輸入資料'!E18="",'輸入資料'!F18="",'輸入資料'!F18=0,'輸入資料'!M18&lt;&gt;"是"),"",MAX(0,MIN(100,(('輸入資料'!F18-'輸入資料'!E18)/'輸入資料'!F18)/$B$6*100)))</x:f>
      </x:c>
      <x:c r="E28" s="58" t="str">
        <x:f>IF(OR('輸入資料'!G18="",'輸入資料'!H18="",'輸入資料'!H18=0,'輸入資料'!M18&lt;&gt;"是"),"",MAX(0,100-('輸入資料'!G18/'輸入資料'!H18)/$B$7*100))</x:f>
      </x:c>
      <x:c r="F28" s="58" t="str">
        <x:f>IF(OR('輸入資料'!I18="",'輸入資料'!M18&lt;&gt;"是"),"",IF('輸入資料'!I18&lt;=$B$8,100,IF('輸入資料'!I18&gt;=$B$9,0,($B$9-'輸入資料'!I18)/($B$9-$B$8)*100)))</x:f>
      </x:c>
      <x:c r="G28" s="58" t="str">
        <x:f>IF(OR('輸入資料'!J18="",'輸入資料'!M18&lt;&gt;"是"),"",MIN(100,'輸入資料'!J18/$B$10*100))</x:f>
      </x:c>
      <x:c r="H28" s="58" t="str">
        <x:f>IF(OR('輸入資料'!K18="",'輸入資料'!M18&lt;&gt;"是"),"",IF('輸入資料'!K18="通過",100,IF('輸入資料'!K18="複核",50,0)))</x:f>
      </x:c>
      <x:c r="I28" s="58" t="str">
        <x:f>IF(OR('輸入資料'!L18="",'輸入資料'!M18&lt;&gt;"是"),"",'輸入資料'!L18)</x:f>
      </x:c>
      <x:c r="J28" s="58" t="str">
        <x:f>IF(COUNT(C28:I28)&lt;7,"",(C28*$D$5+D28*$D$6+E28*$D$7+F28*$D$8+G28*$D$9+H28*$D$10+I28*$D$11)/100)</x:f>
      </x:c>
      <x:c r="K28" s="1" t="str">
        <x:f>IF(J28="","資料不足",IF('輸入資料'!K18&lt;&gt;"通過","在地化",IF(J28&gt;=$B$11,"保留",IF(AND(J28&lt;50,I28&gt;=70),"退場","改善"))))</x:f>
        <x:v>資料不足</x:v>
      </x:c>
      <x:c r="L28" s="26" t="str">
        <x:f>IF(J28="","不完整","完整")</x:f>
        <x:v>不完整</x:v>
      </x:c>
      <x:c r="M28" s="1"/>
      <x:c r="N28" s="1"/>
      <x:c r="O28" s="1"/>
      <x:c r="P28" s="1"/>
      <x:c r="Q28" s="1"/>
    </x:row>
    <x:row r="29">
      <x:c r="A29" s="25" t="n">
        <x:f>'輸入資料'!A19</x:f>
        <x:v>0</x:v>
      </x:c>
      <x:c r="B29" s="1" t="n">
        <x:f>'輸入資料'!B19</x:f>
        <x:v>0</x:v>
      </x:c>
      <x:c r="C29" s="58" t="str">
        <x:f>IF(OR('輸入資料'!D19="",'輸入資料'!M19&lt;&gt;"是"),"",MIN(100,'輸入資料'!D19/$B$5*100))</x:f>
      </x:c>
      <x:c r="D29" s="58" t="str">
        <x:f>IF(OR('輸入資料'!E19="",'輸入資料'!F19="",'輸入資料'!F19=0,'輸入資料'!M19&lt;&gt;"是"),"",MAX(0,MIN(100,(('輸入資料'!F19-'輸入資料'!E19)/'輸入資料'!F19)/$B$6*100)))</x:f>
      </x:c>
      <x:c r="E29" s="58" t="str">
        <x:f>IF(OR('輸入資料'!G19="",'輸入資料'!H19="",'輸入資料'!H19=0,'輸入資料'!M19&lt;&gt;"是"),"",MAX(0,100-('輸入資料'!G19/'輸入資料'!H19)/$B$7*100))</x:f>
      </x:c>
      <x:c r="F29" s="58" t="str">
        <x:f>IF(OR('輸入資料'!I19="",'輸入資料'!M19&lt;&gt;"是"),"",IF('輸入資料'!I19&lt;=$B$8,100,IF('輸入資料'!I19&gt;=$B$9,0,($B$9-'輸入資料'!I19)/($B$9-$B$8)*100)))</x:f>
      </x:c>
      <x:c r="G29" s="58" t="str">
        <x:f>IF(OR('輸入資料'!J19="",'輸入資料'!M19&lt;&gt;"是"),"",MIN(100,'輸入資料'!J19/$B$10*100))</x:f>
      </x:c>
      <x:c r="H29" s="58" t="str">
        <x:f>IF(OR('輸入資料'!K19="",'輸入資料'!M19&lt;&gt;"是"),"",IF('輸入資料'!K19="通過",100,IF('輸入資料'!K19="複核",50,0)))</x:f>
      </x:c>
      <x:c r="I29" s="58" t="str">
        <x:f>IF(OR('輸入資料'!L19="",'輸入資料'!M19&lt;&gt;"是"),"",'輸入資料'!L19)</x:f>
      </x:c>
      <x:c r="J29" s="58" t="str">
        <x:f>IF(COUNT(C29:I29)&lt;7,"",(C29*$D$5+D29*$D$6+E29*$D$7+F29*$D$8+G29*$D$9+H29*$D$10+I29*$D$11)/100)</x:f>
      </x:c>
      <x:c r="K29" s="1" t="str">
        <x:f>IF(J29="","資料不足",IF('輸入資料'!K19&lt;&gt;"通過","在地化",IF(J29&gt;=$B$11,"保留",IF(AND(J29&lt;50,I29&gt;=70),"退場","改善"))))</x:f>
        <x:v>資料不足</x:v>
      </x:c>
      <x:c r="L29" s="26" t="str">
        <x:f>IF(J29="","不完整","完整")</x:f>
        <x:v>不完整</x:v>
      </x:c>
      <x:c r="M29" s="1"/>
      <x:c r="N29" s="1"/>
      <x:c r="O29" s="1"/>
      <x:c r="P29" s="1"/>
      <x:c r="Q29" s="1"/>
    </x:row>
    <x:row r="30">
      <x:c r="A30" s="25" t="n">
        <x:f>'輸入資料'!A20</x:f>
        <x:v>0</x:v>
      </x:c>
      <x:c r="B30" s="1" t="n">
        <x:f>'輸入資料'!B20</x:f>
        <x:v>0</x:v>
      </x:c>
      <x:c r="C30" s="58" t="str">
        <x:f>IF(OR('輸入資料'!D20="",'輸入資料'!M20&lt;&gt;"是"),"",MIN(100,'輸入資料'!D20/$B$5*100))</x:f>
      </x:c>
      <x:c r="D30" s="58" t="str">
        <x:f>IF(OR('輸入資料'!E20="",'輸入資料'!F20="",'輸入資料'!F20=0,'輸入資料'!M20&lt;&gt;"是"),"",MAX(0,MIN(100,(('輸入資料'!F20-'輸入資料'!E20)/'輸入資料'!F20)/$B$6*100)))</x:f>
      </x:c>
      <x:c r="E30" s="58" t="str">
        <x:f>IF(OR('輸入資料'!G20="",'輸入資料'!H20="",'輸入資料'!H20=0,'輸入資料'!M20&lt;&gt;"是"),"",MAX(0,100-('輸入資料'!G20/'輸入資料'!H20)/$B$7*100))</x:f>
      </x:c>
      <x:c r="F30" s="58" t="str">
        <x:f>IF(OR('輸入資料'!I20="",'輸入資料'!M20&lt;&gt;"是"),"",IF('輸入資料'!I20&lt;=$B$8,100,IF('輸入資料'!I20&gt;=$B$9,0,($B$9-'輸入資料'!I20)/($B$9-$B$8)*100)))</x:f>
      </x:c>
      <x:c r="G30" s="58" t="str">
        <x:f>IF(OR('輸入資料'!J20="",'輸入資料'!M20&lt;&gt;"是"),"",MIN(100,'輸入資料'!J20/$B$10*100))</x:f>
      </x:c>
      <x:c r="H30" s="58" t="str">
        <x:f>IF(OR('輸入資料'!K20="",'輸入資料'!M20&lt;&gt;"是"),"",IF('輸入資料'!K20="通過",100,IF('輸入資料'!K20="複核",50,0)))</x:f>
      </x:c>
      <x:c r="I30" s="58" t="str">
        <x:f>IF(OR('輸入資料'!L20="",'輸入資料'!M20&lt;&gt;"是"),"",'輸入資料'!L20)</x:f>
      </x:c>
      <x:c r="J30" s="58" t="str">
        <x:f>IF(COUNT(C30:I30)&lt;7,"",(C30*$D$5+D30*$D$6+E30*$D$7+F30*$D$8+G30*$D$9+H30*$D$10+I30*$D$11)/100)</x:f>
      </x:c>
      <x:c r="K30" s="1" t="str">
        <x:f>IF(J30="","資料不足",IF('輸入資料'!K20&lt;&gt;"通過","在地化",IF(J30&gt;=$B$11,"保留",IF(AND(J30&lt;50,I30&gt;=70),"退場","改善"))))</x:f>
        <x:v>資料不足</x:v>
      </x:c>
      <x:c r="L30" s="26" t="str">
        <x:f>IF(J30="","不完整","完整")</x:f>
        <x:v>不完整</x:v>
      </x:c>
      <x:c r="M30" s="1"/>
      <x:c r="N30" s="1"/>
      <x:c r="O30" s="1"/>
      <x:c r="P30" s="1"/>
      <x:c r="Q30" s="1"/>
    </x:row>
    <x:row r="31">
      <x:c r="A31" s="25" t="n">
        <x:f>'輸入資料'!A21</x:f>
        <x:v>0</x:v>
      </x:c>
      <x:c r="B31" s="1" t="n">
        <x:f>'輸入資料'!B21</x:f>
        <x:v>0</x:v>
      </x:c>
      <x:c r="C31" s="58" t="str">
        <x:f>IF(OR('輸入資料'!D21="",'輸入資料'!M21&lt;&gt;"是"),"",MIN(100,'輸入資料'!D21/$B$5*100))</x:f>
      </x:c>
      <x:c r="D31" s="58" t="str">
        <x:f>IF(OR('輸入資料'!E21="",'輸入資料'!F21="",'輸入資料'!F21=0,'輸入資料'!M21&lt;&gt;"是"),"",MAX(0,MIN(100,(('輸入資料'!F21-'輸入資料'!E21)/'輸入資料'!F21)/$B$6*100)))</x:f>
      </x:c>
      <x:c r="E31" s="58" t="str">
        <x:f>IF(OR('輸入資料'!G21="",'輸入資料'!H21="",'輸入資料'!H21=0,'輸入資料'!M21&lt;&gt;"是"),"",MAX(0,100-('輸入資料'!G21/'輸入資料'!H21)/$B$7*100))</x:f>
      </x:c>
      <x:c r="F31" s="58" t="str">
        <x:f>IF(OR('輸入資料'!I21="",'輸入資料'!M21&lt;&gt;"是"),"",IF('輸入資料'!I21&lt;=$B$8,100,IF('輸入資料'!I21&gt;=$B$9,0,($B$9-'輸入資料'!I21)/($B$9-$B$8)*100)))</x:f>
      </x:c>
      <x:c r="G31" s="58" t="str">
        <x:f>IF(OR('輸入資料'!J21="",'輸入資料'!M21&lt;&gt;"是"),"",MIN(100,'輸入資料'!J21/$B$10*100))</x:f>
      </x:c>
      <x:c r="H31" s="58" t="str">
        <x:f>IF(OR('輸入資料'!K21="",'輸入資料'!M21&lt;&gt;"是"),"",IF('輸入資料'!K21="通過",100,IF('輸入資料'!K21="複核",50,0)))</x:f>
      </x:c>
      <x:c r="I31" s="58" t="str">
        <x:f>IF(OR('輸入資料'!L21="",'輸入資料'!M21&lt;&gt;"是"),"",'輸入資料'!L21)</x:f>
      </x:c>
      <x:c r="J31" s="58" t="str">
        <x:f>IF(COUNT(C31:I31)&lt;7,"",(C31*$D$5+D31*$D$6+E31*$D$7+F31*$D$8+G31*$D$9+H31*$D$10+I31*$D$11)/100)</x:f>
      </x:c>
      <x:c r="K31" s="1" t="str">
        <x:f>IF(J31="","資料不足",IF('輸入資料'!K21&lt;&gt;"通過","在地化",IF(J31&gt;=$B$11,"保留",IF(AND(J31&lt;50,I31&gt;=70),"退場","改善"))))</x:f>
        <x:v>資料不足</x:v>
      </x:c>
      <x:c r="L31" s="26" t="str">
        <x:f>IF(J31="","不完整","完整")</x:f>
        <x:v>不完整</x:v>
      </x:c>
      <x:c r="M31" s="1"/>
      <x:c r="N31" s="1"/>
      <x:c r="O31" s="1"/>
      <x:c r="P31" s="1"/>
      <x:c r="Q31" s="1"/>
    </x:row>
    <x:row r="32">
      <x:c r="A32" s="25" t="n">
        <x:f>'輸入資料'!A22</x:f>
        <x:v>0</x:v>
      </x:c>
      <x:c r="B32" s="1" t="n">
        <x:f>'輸入資料'!B22</x:f>
        <x:v>0</x:v>
      </x:c>
      <x:c r="C32" s="58" t="str">
        <x:f>IF(OR('輸入資料'!D22="",'輸入資料'!M22&lt;&gt;"是"),"",MIN(100,'輸入資料'!D22/$B$5*100))</x:f>
      </x:c>
      <x:c r="D32" s="58" t="str">
        <x:f>IF(OR('輸入資料'!E22="",'輸入資料'!F22="",'輸入資料'!F22=0,'輸入資料'!M22&lt;&gt;"是"),"",MAX(0,MIN(100,(('輸入資料'!F22-'輸入資料'!E22)/'輸入資料'!F22)/$B$6*100)))</x:f>
      </x:c>
      <x:c r="E32" s="58" t="str">
        <x:f>IF(OR('輸入資料'!G22="",'輸入資料'!H22="",'輸入資料'!H22=0,'輸入資料'!M22&lt;&gt;"是"),"",MAX(0,100-('輸入資料'!G22/'輸入資料'!H22)/$B$7*100))</x:f>
      </x:c>
      <x:c r="F32" s="58" t="str">
        <x:f>IF(OR('輸入資料'!I22="",'輸入資料'!M22&lt;&gt;"是"),"",IF('輸入資料'!I22&lt;=$B$8,100,IF('輸入資料'!I22&gt;=$B$9,0,($B$9-'輸入資料'!I22)/($B$9-$B$8)*100)))</x:f>
      </x:c>
      <x:c r="G32" s="58" t="str">
        <x:f>IF(OR('輸入資料'!J22="",'輸入資料'!M22&lt;&gt;"是"),"",MIN(100,'輸入資料'!J22/$B$10*100))</x:f>
      </x:c>
      <x:c r="H32" s="58" t="str">
        <x:f>IF(OR('輸入資料'!K22="",'輸入資料'!M22&lt;&gt;"是"),"",IF('輸入資料'!K22="通過",100,IF('輸入資料'!K22="複核",50,0)))</x:f>
      </x:c>
      <x:c r="I32" s="58" t="str">
        <x:f>IF(OR('輸入資料'!L22="",'輸入資料'!M22&lt;&gt;"是"),"",'輸入資料'!L22)</x:f>
      </x:c>
      <x:c r="J32" s="58" t="str">
        <x:f>IF(COUNT(C32:I32)&lt;7,"",(C32*$D$5+D32*$D$6+E32*$D$7+F32*$D$8+G32*$D$9+H32*$D$10+I32*$D$11)/100)</x:f>
      </x:c>
      <x:c r="K32" s="1" t="str">
        <x:f>IF(J32="","資料不足",IF('輸入資料'!K22&lt;&gt;"通過","在地化",IF(J32&gt;=$B$11,"保留",IF(AND(J32&lt;50,I32&gt;=70),"退場","改善"))))</x:f>
        <x:v>資料不足</x:v>
      </x:c>
      <x:c r="L32" s="26" t="str">
        <x:f>IF(J32="","不完整","完整")</x:f>
        <x:v>不完整</x:v>
      </x:c>
      <x:c r="M32" s="1"/>
      <x:c r="N32" s="1"/>
      <x:c r="O32" s="1"/>
      <x:c r="P32" s="1"/>
      <x:c r="Q32" s="1"/>
    </x:row>
    <x:row r="33">
      <x:c r="A33" s="25" t="n">
        <x:f>'輸入資料'!A23</x:f>
        <x:v>0</x:v>
      </x:c>
      <x:c r="B33" s="1" t="n">
        <x:f>'輸入資料'!B23</x:f>
        <x:v>0</x:v>
      </x:c>
      <x:c r="C33" s="58" t="str">
        <x:f>IF(OR('輸入資料'!D23="",'輸入資料'!M23&lt;&gt;"是"),"",MIN(100,'輸入資料'!D23/$B$5*100))</x:f>
      </x:c>
      <x:c r="D33" s="58" t="str">
        <x:f>IF(OR('輸入資料'!E23="",'輸入資料'!F23="",'輸入資料'!F23=0,'輸入資料'!M23&lt;&gt;"是"),"",MAX(0,MIN(100,(('輸入資料'!F23-'輸入資料'!E23)/'輸入資料'!F23)/$B$6*100)))</x:f>
      </x:c>
      <x:c r="E33" s="58" t="str">
        <x:f>IF(OR('輸入資料'!G23="",'輸入資料'!H23="",'輸入資料'!H23=0,'輸入資料'!M23&lt;&gt;"是"),"",MAX(0,100-('輸入資料'!G23/'輸入資料'!H23)/$B$7*100))</x:f>
      </x:c>
      <x:c r="F33" s="58" t="str">
        <x:f>IF(OR('輸入資料'!I23="",'輸入資料'!M23&lt;&gt;"是"),"",IF('輸入資料'!I23&lt;=$B$8,100,IF('輸入資料'!I23&gt;=$B$9,0,($B$9-'輸入資料'!I23)/($B$9-$B$8)*100)))</x:f>
      </x:c>
      <x:c r="G33" s="58" t="str">
        <x:f>IF(OR('輸入資料'!J23="",'輸入資料'!M23&lt;&gt;"是"),"",MIN(100,'輸入資料'!J23/$B$10*100))</x:f>
      </x:c>
      <x:c r="H33" s="58" t="str">
        <x:f>IF(OR('輸入資料'!K23="",'輸入資料'!M23&lt;&gt;"是"),"",IF('輸入資料'!K23="通過",100,IF('輸入資料'!K23="複核",50,0)))</x:f>
      </x:c>
      <x:c r="I33" s="58" t="str">
        <x:f>IF(OR('輸入資料'!L23="",'輸入資料'!M23&lt;&gt;"是"),"",'輸入資料'!L23)</x:f>
      </x:c>
      <x:c r="J33" s="58" t="str">
        <x:f>IF(COUNT(C33:I33)&lt;7,"",(C33*$D$5+D33*$D$6+E33*$D$7+F33*$D$8+G33*$D$9+H33*$D$10+I33*$D$11)/100)</x:f>
      </x:c>
      <x:c r="K33" s="1" t="str">
        <x:f>IF(J33="","資料不足",IF('輸入資料'!K23&lt;&gt;"通過","在地化",IF(J33&gt;=$B$11,"保留",IF(AND(J33&lt;50,I33&gt;=70),"退場","改善"))))</x:f>
        <x:v>資料不足</x:v>
      </x:c>
      <x:c r="L33" s="26" t="str">
        <x:f>IF(J33="","不完整","完整")</x:f>
        <x:v>不完整</x:v>
      </x:c>
      <x:c r="M33" s="1"/>
      <x:c r="N33" s="1"/>
      <x:c r="O33" s="1"/>
      <x:c r="P33" s="1"/>
      <x:c r="Q33" s="1"/>
    </x:row>
    <x:row r="34">
      <x:c r="A34" s="25" t="n">
        <x:f>'輸入資料'!A24</x:f>
        <x:v>0</x:v>
      </x:c>
      <x:c r="B34" s="1" t="n">
        <x:f>'輸入資料'!B24</x:f>
        <x:v>0</x:v>
      </x:c>
      <x:c r="C34" s="58" t="str">
        <x:f>IF(OR('輸入資料'!D24="",'輸入資料'!M24&lt;&gt;"是"),"",MIN(100,'輸入資料'!D24/$B$5*100))</x:f>
      </x:c>
      <x:c r="D34" s="58" t="str">
        <x:f>IF(OR('輸入資料'!E24="",'輸入資料'!F24="",'輸入資料'!F24=0,'輸入資料'!M24&lt;&gt;"是"),"",MAX(0,MIN(100,(('輸入資料'!F24-'輸入資料'!E24)/'輸入資料'!F24)/$B$6*100)))</x:f>
      </x:c>
      <x:c r="E34" s="58" t="str">
        <x:f>IF(OR('輸入資料'!G24="",'輸入資料'!H24="",'輸入資料'!H24=0,'輸入資料'!M24&lt;&gt;"是"),"",MAX(0,100-('輸入資料'!G24/'輸入資料'!H24)/$B$7*100))</x:f>
      </x:c>
      <x:c r="F34" s="58" t="str">
        <x:f>IF(OR('輸入資料'!I24="",'輸入資料'!M24&lt;&gt;"是"),"",IF('輸入資料'!I24&lt;=$B$8,100,IF('輸入資料'!I24&gt;=$B$9,0,($B$9-'輸入資料'!I24)/($B$9-$B$8)*100)))</x:f>
      </x:c>
      <x:c r="G34" s="58" t="str">
        <x:f>IF(OR('輸入資料'!J24="",'輸入資料'!M24&lt;&gt;"是"),"",MIN(100,'輸入資料'!J24/$B$10*100))</x:f>
      </x:c>
      <x:c r="H34" s="58" t="str">
        <x:f>IF(OR('輸入資料'!K24="",'輸入資料'!M24&lt;&gt;"是"),"",IF('輸入資料'!K24="通過",100,IF('輸入資料'!K24="複核",50,0)))</x:f>
      </x:c>
      <x:c r="I34" s="58" t="str">
        <x:f>IF(OR('輸入資料'!L24="",'輸入資料'!M24&lt;&gt;"是"),"",'輸入資料'!L24)</x:f>
      </x:c>
      <x:c r="J34" s="58" t="str">
        <x:f>IF(COUNT(C34:I34)&lt;7,"",(C34*$D$5+D34*$D$6+E34*$D$7+F34*$D$8+G34*$D$9+H34*$D$10+I34*$D$11)/100)</x:f>
      </x:c>
      <x:c r="K34" s="1" t="str">
        <x:f>IF(J34="","資料不足",IF('輸入資料'!K24&lt;&gt;"通過","在地化",IF(J34&gt;=$B$11,"保留",IF(AND(J34&lt;50,I34&gt;=70),"退場","改善"))))</x:f>
        <x:v>資料不足</x:v>
      </x:c>
      <x:c r="L34" s="26" t="str">
        <x:f>IF(J34="","不完整","完整")</x:f>
        <x:v>不完整</x:v>
      </x:c>
      <x:c r="M34" s="1"/>
      <x:c r="N34" s="1"/>
      <x:c r="O34" s="1"/>
      <x:c r="P34" s="1"/>
      <x:c r="Q34" s="1"/>
    </x:row>
    <x:row r="35">
      <x:c r="A35" s="25" t="n">
        <x:f>'輸入資料'!A25</x:f>
        <x:v>0</x:v>
      </x:c>
      <x:c r="B35" s="1" t="n">
        <x:f>'輸入資料'!B25</x:f>
        <x:v>0</x:v>
      </x:c>
      <x:c r="C35" s="58" t="str">
        <x:f>IF(OR('輸入資料'!D25="",'輸入資料'!M25&lt;&gt;"是"),"",MIN(100,'輸入資料'!D25/$B$5*100))</x:f>
      </x:c>
      <x:c r="D35" s="58" t="str">
        <x:f>IF(OR('輸入資料'!E25="",'輸入資料'!F25="",'輸入資料'!F25=0,'輸入資料'!M25&lt;&gt;"是"),"",MAX(0,MIN(100,(('輸入資料'!F25-'輸入資料'!E25)/'輸入資料'!F25)/$B$6*100)))</x:f>
      </x:c>
      <x:c r="E35" s="58" t="str">
        <x:f>IF(OR('輸入資料'!G25="",'輸入資料'!H25="",'輸入資料'!H25=0,'輸入資料'!M25&lt;&gt;"是"),"",MAX(0,100-('輸入資料'!G25/'輸入資料'!H25)/$B$7*100))</x:f>
      </x:c>
      <x:c r="F35" s="58" t="str">
        <x:f>IF(OR('輸入資料'!I25="",'輸入資料'!M25&lt;&gt;"是"),"",IF('輸入資料'!I25&lt;=$B$8,100,IF('輸入資料'!I25&gt;=$B$9,0,($B$9-'輸入資料'!I25)/($B$9-$B$8)*100)))</x:f>
      </x:c>
      <x:c r="G35" s="58" t="str">
        <x:f>IF(OR('輸入資料'!J25="",'輸入資料'!M25&lt;&gt;"是"),"",MIN(100,'輸入資料'!J25/$B$10*100))</x:f>
      </x:c>
      <x:c r="H35" s="58" t="str">
        <x:f>IF(OR('輸入資料'!K25="",'輸入資料'!M25&lt;&gt;"是"),"",IF('輸入資料'!K25="通過",100,IF('輸入資料'!K25="複核",50,0)))</x:f>
      </x:c>
      <x:c r="I35" s="58" t="str">
        <x:f>IF(OR('輸入資料'!L25="",'輸入資料'!M25&lt;&gt;"是"),"",'輸入資料'!L25)</x:f>
      </x:c>
      <x:c r="J35" s="58" t="str">
        <x:f>IF(COUNT(C35:I35)&lt;7,"",(C35*$D$5+D35*$D$6+E35*$D$7+F35*$D$8+G35*$D$9+H35*$D$10+I35*$D$11)/100)</x:f>
      </x:c>
      <x:c r="K35" s="1" t="str">
        <x:f>IF(J35="","資料不足",IF('輸入資料'!K25&lt;&gt;"通過","在地化",IF(J35&gt;=$B$11,"保留",IF(AND(J35&lt;50,I35&gt;=70),"退場","改善"))))</x:f>
        <x:v>資料不足</x:v>
      </x:c>
      <x:c r="L35" s="26" t="str">
        <x:f>IF(J35="","不完整","完整")</x:f>
        <x:v>不完整</x:v>
      </x:c>
      <x:c r="M35" s="1"/>
      <x:c r="N35" s="1"/>
      <x:c r="O35" s="1"/>
      <x:c r="P35" s="1"/>
      <x:c r="Q35" s="1"/>
    </x:row>
    <x:row r="36">
      <x:c r="A36" s="25" t="n">
        <x:f>'輸入資料'!A26</x:f>
        <x:v>0</x:v>
      </x:c>
      <x:c r="B36" s="1" t="n">
        <x:f>'輸入資料'!B26</x:f>
        <x:v>0</x:v>
      </x:c>
      <x:c r="C36" s="58" t="str">
        <x:f>IF(OR('輸入資料'!D26="",'輸入資料'!M26&lt;&gt;"是"),"",MIN(100,'輸入資料'!D26/$B$5*100))</x:f>
      </x:c>
      <x:c r="D36" s="58" t="str">
        <x:f>IF(OR('輸入資料'!E26="",'輸入資料'!F26="",'輸入資料'!F26=0,'輸入資料'!M26&lt;&gt;"是"),"",MAX(0,MIN(100,(('輸入資料'!F26-'輸入資料'!E26)/'輸入資料'!F26)/$B$6*100)))</x:f>
      </x:c>
      <x:c r="E36" s="58" t="str">
        <x:f>IF(OR('輸入資料'!G26="",'輸入資料'!H26="",'輸入資料'!H26=0,'輸入資料'!M26&lt;&gt;"是"),"",MAX(0,100-('輸入資料'!G26/'輸入資料'!H26)/$B$7*100))</x:f>
      </x:c>
      <x:c r="F36" s="58" t="str">
        <x:f>IF(OR('輸入資料'!I26="",'輸入資料'!M26&lt;&gt;"是"),"",IF('輸入資料'!I26&lt;=$B$8,100,IF('輸入資料'!I26&gt;=$B$9,0,($B$9-'輸入資料'!I26)/($B$9-$B$8)*100)))</x:f>
      </x:c>
      <x:c r="G36" s="58" t="str">
        <x:f>IF(OR('輸入資料'!J26="",'輸入資料'!M26&lt;&gt;"是"),"",MIN(100,'輸入資料'!J26/$B$10*100))</x:f>
      </x:c>
      <x:c r="H36" s="58" t="str">
        <x:f>IF(OR('輸入資料'!K26="",'輸入資料'!M26&lt;&gt;"是"),"",IF('輸入資料'!K26="通過",100,IF('輸入資料'!K26="複核",50,0)))</x:f>
      </x:c>
      <x:c r="I36" s="58" t="str">
        <x:f>IF(OR('輸入資料'!L26="",'輸入資料'!M26&lt;&gt;"是"),"",'輸入資料'!L26)</x:f>
      </x:c>
      <x:c r="J36" s="58" t="str">
        <x:f>IF(COUNT(C36:I36)&lt;7,"",(C36*$D$5+D36*$D$6+E36*$D$7+F36*$D$8+G36*$D$9+H36*$D$10+I36*$D$11)/100)</x:f>
      </x:c>
      <x:c r="K36" s="1" t="str">
        <x:f>IF(J36="","資料不足",IF('輸入資料'!K26&lt;&gt;"通過","在地化",IF(J36&gt;=$B$11,"保留",IF(AND(J36&lt;50,I36&gt;=70),"退場","改善"))))</x:f>
        <x:v>資料不足</x:v>
      </x:c>
      <x:c r="L36" s="26" t="str">
        <x:f>IF(J36="","不完整","完整")</x:f>
        <x:v>不完整</x:v>
      </x:c>
      <x:c r="M36" s="1"/>
      <x:c r="N36" s="1"/>
      <x:c r="O36" s="1"/>
      <x:c r="P36" s="1"/>
      <x:c r="Q36" s="1"/>
    </x:row>
    <x:row r="37">
      <x:c r="A37" s="25" t="n">
        <x:f>'輸入資料'!A27</x:f>
        <x:v>0</x:v>
      </x:c>
      <x:c r="B37" s="1" t="n">
        <x:f>'輸入資料'!B27</x:f>
        <x:v>0</x:v>
      </x:c>
      <x:c r="C37" s="58" t="str">
        <x:f>IF(OR('輸入資料'!D27="",'輸入資料'!M27&lt;&gt;"是"),"",MIN(100,'輸入資料'!D27/$B$5*100))</x:f>
      </x:c>
      <x:c r="D37" s="58" t="str">
        <x:f>IF(OR('輸入資料'!E27="",'輸入資料'!F27="",'輸入資料'!F27=0,'輸入資料'!M27&lt;&gt;"是"),"",MAX(0,MIN(100,(('輸入資料'!F27-'輸入資料'!E27)/'輸入資料'!F27)/$B$6*100)))</x:f>
      </x:c>
      <x:c r="E37" s="58" t="str">
        <x:f>IF(OR('輸入資料'!G27="",'輸入資料'!H27="",'輸入資料'!H27=0,'輸入資料'!M27&lt;&gt;"是"),"",MAX(0,100-('輸入資料'!G27/'輸入資料'!H27)/$B$7*100))</x:f>
      </x:c>
      <x:c r="F37" s="58" t="str">
        <x:f>IF(OR('輸入資料'!I27="",'輸入資料'!M27&lt;&gt;"是"),"",IF('輸入資料'!I27&lt;=$B$8,100,IF('輸入資料'!I27&gt;=$B$9,0,($B$9-'輸入資料'!I27)/($B$9-$B$8)*100)))</x:f>
      </x:c>
      <x:c r="G37" s="58" t="str">
        <x:f>IF(OR('輸入資料'!J27="",'輸入資料'!M27&lt;&gt;"是"),"",MIN(100,'輸入資料'!J27/$B$10*100))</x:f>
      </x:c>
      <x:c r="H37" s="58" t="str">
        <x:f>IF(OR('輸入資料'!K27="",'輸入資料'!M27&lt;&gt;"是"),"",IF('輸入資料'!K27="通過",100,IF('輸入資料'!K27="複核",50,0)))</x:f>
      </x:c>
      <x:c r="I37" s="58" t="str">
        <x:f>IF(OR('輸入資料'!L27="",'輸入資料'!M27&lt;&gt;"是"),"",'輸入資料'!L27)</x:f>
      </x:c>
      <x:c r="J37" s="58" t="str">
        <x:f>IF(COUNT(C37:I37)&lt;7,"",(C37*$D$5+D37*$D$6+E37*$D$7+F37*$D$8+G37*$D$9+H37*$D$10+I37*$D$11)/100)</x:f>
      </x:c>
      <x:c r="K37" s="1" t="str">
        <x:f>IF(J37="","資料不足",IF('輸入資料'!K27&lt;&gt;"通過","在地化",IF(J37&gt;=$B$11,"保留",IF(AND(J37&lt;50,I37&gt;=70),"退場","改善"))))</x:f>
        <x:v>資料不足</x:v>
      </x:c>
      <x:c r="L37" s="26" t="str">
        <x:f>IF(J37="","不完整","完整")</x:f>
        <x:v>不完整</x:v>
      </x:c>
      <x:c r="M37" s="1"/>
      <x:c r="N37" s="1"/>
      <x:c r="O37" s="1"/>
      <x:c r="P37" s="1"/>
      <x:c r="Q37" s="1"/>
    </x:row>
    <x:row r="38">
      <x:c r="A38" s="25" t="n">
        <x:f>'輸入資料'!A28</x:f>
        <x:v>0</x:v>
      </x:c>
      <x:c r="B38" s="1" t="n">
        <x:f>'輸入資料'!B28</x:f>
        <x:v>0</x:v>
      </x:c>
      <x:c r="C38" s="58" t="str">
        <x:f>IF(OR('輸入資料'!D28="",'輸入資料'!M28&lt;&gt;"是"),"",MIN(100,'輸入資料'!D28/$B$5*100))</x:f>
      </x:c>
      <x:c r="D38" s="58" t="str">
        <x:f>IF(OR('輸入資料'!E28="",'輸入資料'!F28="",'輸入資料'!F28=0,'輸入資料'!M28&lt;&gt;"是"),"",MAX(0,MIN(100,(('輸入資料'!F28-'輸入資料'!E28)/'輸入資料'!F28)/$B$6*100)))</x:f>
      </x:c>
      <x:c r="E38" s="58" t="str">
        <x:f>IF(OR('輸入資料'!G28="",'輸入資料'!H28="",'輸入資料'!H28=0,'輸入資料'!M28&lt;&gt;"是"),"",MAX(0,100-('輸入資料'!G28/'輸入資料'!H28)/$B$7*100))</x:f>
      </x:c>
      <x:c r="F38" s="58" t="str">
        <x:f>IF(OR('輸入資料'!I28="",'輸入資料'!M28&lt;&gt;"是"),"",IF('輸入資料'!I28&lt;=$B$8,100,IF('輸入資料'!I28&gt;=$B$9,0,($B$9-'輸入資料'!I28)/($B$9-$B$8)*100)))</x:f>
      </x:c>
      <x:c r="G38" s="58" t="str">
        <x:f>IF(OR('輸入資料'!J28="",'輸入資料'!M28&lt;&gt;"是"),"",MIN(100,'輸入資料'!J28/$B$10*100))</x:f>
      </x:c>
      <x:c r="H38" s="58" t="str">
        <x:f>IF(OR('輸入資料'!K28="",'輸入資料'!M28&lt;&gt;"是"),"",IF('輸入資料'!K28="通過",100,IF('輸入資料'!K28="複核",50,0)))</x:f>
      </x:c>
      <x:c r="I38" s="58" t="str">
        <x:f>IF(OR('輸入資料'!L28="",'輸入資料'!M28&lt;&gt;"是"),"",'輸入資料'!L28)</x:f>
      </x:c>
      <x:c r="J38" s="58" t="str">
        <x:f>IF(COUNT(C38:I38)&lt;7,"",(C38*$D$5+D38*$D$6+E38*$D$7+F38*$D$8+G38*$D$9+H38*$D$10+I38*$D$11)/100)</x:f>
      </x:c>
      <x:c r="K38" s="1" t="str">
        <x:f>IF(J38="","資料不足",IF('輸入資料'!K28&lt;&gt;"通過","在地化",IF(J38&gt;=$B$11,"保留",IF(AND(J38&lt;50,I38&gt;=70),"退場","改善"))))</x:f>
        <x:v>資料不足</x:v>
      </x:c>
      <x:c r="L38" s="26" t="str">
        <x:f>IF(J38="","不完整","完整")</x:f>
        <x:v>不完整</x:v>
      </x:c>
      <x:c r="M38" s="1"/>
      <x:c r="N38" s="1"/>
      <x:c r="O38" s="1"/>
      <x:c r="P38" s="1"/>
      <x:c r="Q38" s="1"/>
    </x:row>
    <x:row r="39">
      <x:c r="A39" s="25" t="n">
        <x:f>'輸入資料'!A29</x:f>
        <x:v>0</x:v>
      </x:c>
      <x:c r="B39" s="1" t="n">
        <x:f>'輸入資料'!B29</x:f>
        <x:v>0</x:v>
      </x:c>
      <x:c r="C39" s="58" t="str">
        <x:f>IF(OR('輸入資料'!D29="",'輸入資料'!M29&lt;&gt;"是"),"",MIN(100,'輸入資料'!D29/$B$5*100))</x:f>
      </x:c>
      <x:c r="D39" s="58" t="str">
        <x:f>IF(OR('輸入資料'!E29="",'輸入資料'!F29="",'輸入資料'!F29=0,'輸入資料'!M29&lt;&gt;"是"),"",MAX(0,MIN(100,(('輸入資料'!F29-'輸入資料'!E29)/'輸入資料'!F29)/$B$6*100)))</x:f>
      </x:c>
      <x:c r="E39" s="58" t="str">
        <x:f>IF(OR('輸入資料'!G29="",'輸入資料'!H29="",'輸入資料'!H29=0,'輸入資料'!M29&lt;&gt;"是"),"",MAX(0,100-('輸入資料'!G29/'輸入資料'!H29)/$B$7*100))</x:f>
      </x:c>
      <x:c r="F39" s="58" t="str">
        <x:f>IF(OR('輸入資料'!I29="",'輸入資料'!M29&lt;&gt;"是"),"",IF('輸入資料'!I29&lt;=$B$8,100,IF('輸入資料'!I29&gt;=$B$9,0,($B$9-'輸入資料'!I29)/($B$9-$B$8)*100)))</x:f>
      </x:c>
      <x:c r="G39" s="58" t="str">
        <x:f>IF(OR('輸入資料'!J29="",'輸入資料'!M29&lt;&gt;"是"),"",MIN(100,'輸入資料'!J29/$B$10*100))</x:f>
      </x:c>
      <x:c r="H39" s="58" t="str">
        <x:f>IF(OR('輸入資料'!K29="",'輸入資料'!M29&lt;&gt;"是"),"",IF('輸入資料'!K29="通過",100,IF('輸入資料'!K29="複核",50,0)))</x:f>
      </x:c>
      <x:c r="I39" s="58" t="str">
        <x:f>IF(OR('輸入資料'!L29="",'輸入資料'!M29&lt;&gt;"是"),"",'輸入資料'!L29)</x:f>
      </x:c>
      <x:c r="J39" s="58" t="str">
        <x:f>IF(COUNT(C39:I39)&lt;7,"",(C39*$D$5+D39*$D$6+E39*$D$7+F39*$D$8+G39*$D$9+H39*$D$10+I39*$D$11)/100)</x:f>
      </x:c>
      <x:c r="K39" s="1" t="str">
        <x:f>IF(J39="","資料不足",IF('輸入資料'!K29&lt;&gt;"通過","在地化",IF(J39&gt;=$B$11,"保留",IF(AND(J39&lt;50,I39&gt;=70),"退場","改善"))))</x:f>
        <x:v>資料不足</x:v>
      </x:c>
      <x:c r="L39" s="26" t="str">
        <x:f>IF(J39="","不完整","完整")</x:f>
        <x:v>不完整</x:v>
      </x:c>
      <x:c r="M39" s="1"/>
      <x:c r="N39" s="1"/>
      <x:c r="O39" s="1"/>
      <x:c r="P39" s="1"/>
      <x:c r="Q39" s="1"/>
    </x:row>
    <x:row r="40">
      <x:c r="A40" s="27" t="n">
        <x:f>'輸入資料'!A30</x:f>
        <x:v>0</x:v>
      </x:c>
      <x:c r="B40" s="28" t="n">
        <x:f>'輸入資料'!B30</x:f>
        <x:v>0</x:v>
      </x:c>
      <x:c r="C40" s="59" t="str">
        <x:f>IF(OR('輸入資料'!D30="",'輸入資料'!M30&lt;&gt;"是"),"",MIN(100,'輸入資料'!D30/$B$5*100))</x:f>
      </x:c>
      <x:c r="D40" s="59" t="str">
        <x:f>IF(OR('輸入資料'!E30="",'輸入資料'!F30="",'輸入資料'!F30=0,'輸入資料'!M30&lt;&gt;"是"),"",MAX(0,MIN(100,(('輸入資料'!F30-'輸入資料'!E30)/'輸入資料'!F30)/$B$6*100)))</x:f>
      </x:c>
      <x:c r="E40" s="59" t="str">
        <x:f>IF(OR('輸入資料'!G30="",'輸入資料'!H30="",'輸入資料'!H30=0,'輸入資料'!M30&lt;&gt;"是"),"",MAX(0,100-('輸入資料'!G30/'輸入資料'!H30)/$B$7*100))</x:f>
      </x:c>
      <x:c r="F40" s="59" t="str">
        <x:f>IF(OR('輸入資料'!I30="",'輸入資料'!M30&lt;&gt;"是"),"",IF('輸入資料'!I30&lt;=$B$8,100,IF('輸入資料'!I30&gt;=$B$9,0,($B$9-'輸入資料'!I30)/($B$9-$B$8)*100)))</x:f>
      </x:c>
      <x:c r="G40" s="59" t="str">
        <x:f>IF(OR('輸入資料'!J30="",'輸入資料'!M30&lt;&gt;"是"),"",MIN(100,'輸入資料'!J30/$B$10*100))</x:f>
      </x:c>
      <x:c r="H40" s="59" t="str">
        <x:f>IF(OR('輸入資料'!K30="",'輸入資料'!M30&lt;&gt;"是"),"",IF('輸入資料'!K30="通過",100,IF('輸入資料'!K30="複核",50,0)))</x:f>
      </x:c>
      <x:c r="I40" s="59" t="str">
        <x:f>IF(OR('輸入資料'!L30="",'輸入資料'!M30&lt;&gt;"是"),"",'輸入資料'!L30)</x:f>
      </x:c>
      <x:c r="J40" s="59" t="str">
        <x:f>IF(COUNT(C40:I40)&lt;7,"",(C40*$D$5+D40*$D$6+E40*$D$7+F40*$D$8+G40*$D$9+H40*$D$10+I40*$D$11)/100)</x:f>
      </x:c>
      <x:c r="K40" s="28" t="str">
        <x:f>IF(J40="","資料不足",IF('輸入資料'!K30&lt;&gt;"通過","在地化",IF(J40&gt;=$B$11,"保留",IF(AND(J40&lt;50,I40&gt;=70),"退場","改善"))))</x:f>
        <x:v>資料不足</x:v>
      </x:c>
      <x:c r="L40" s="33" t="str">
        <x:f>IF(J40="","不完整","完整")</x:f>
        <x:v>不完整</x:v>
      </x:c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18" hidden="0" customWidth="1"/>
    <x:col min="6" max="6" width="34" hidden="0" customWidth="1"/>
    <x:col min="7" max="7" width="18" hidden="0" customWidth="1"/>
    <x:col min="8" max="8" width="14" hidden="0" customWidth="1"/>
    <x:col min="9" max="9" width="1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 企業贈禮商品退場評分卡</x:v>
      </x:c>
      <x:c r="B2" s="12"/>
      <x:c r="C2" s="12"/>
      <x:c r="D2" s="12"/>
      <x:c r="E2" s="12"/>
      <x:c r="F2" s="12"/>
      <x:c r="G2" s="12"/>
      <x:c r="H2" s="12"/>
      <x:c r="I2" s="12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16" t="str">
        <x:v>決策日期</x:v>
      </x:c>
      <x:c r="B4" s="16" t="str">
        <x:v>商品代碼</x:v>
      </x:c>
      <x:c r="C4" s="16" t="str">
        <x:v>建議結果</x:v>
      </x:c>
      <x:c r="D4" s="16" t="str">
        <x:v>負責人決策</x:v>
      </x:c>
      <x:c r="E4" s="16" t="str">
        <x:v>決策負責人</x:v>
      </x:c>
      <x:c r="F4" s="16" t="str">
        <x:v>證據與理由</x:v>
      </x:c>
      <x:c r="G4" s="16" t="str">
        <x:v>替代商品</x:v>
      </x:c>
      <x:c r="H4" s="16" t="str">
        <x:v>生效日期</x:v>
      </x:c>
      <x:c r="I4" s="16" t="str">
        <x:v>追蹤日期</x:v>
      </x:c>
      <x:c r="J4" s="1"/>
      <x:c r="K4" s="1"/>
      <x:c r="L4" s="1"/>
      <x:c r="M4" s="1"/>
      <x:c r="N4" s="1"/>
      <x:c r="O4" s="1"/>
      <x:c r="P4" s="1"/>
      <x:c r="Q4" s="1"/>
    </x:row>
    <x:row r="5">
      <x:c r="A5" s="60"/>
      <x:c r="B5" s="61"/>
      <x:c r="C5" s="61"/>
      <x:c r="D5" s="61"/>
      <x:c r="E5" s="61"/>
      <x:c r="F5" s="61"/>
      <x:c r="G5" s="61"/>
      <x:c r="H5" s="61"/>
      <x:c r="I5" s="62"/>
      <x:c r="J5" s="1"/>
      <x:c r="K5" s="1"/>
      <x:c r="L5" s="1"/>
      <x:c r="M5" s="1"/>
      <x:c r="N5" s="1"/>
      <x:c r="O5" s="1"/>
      <x:c r="P5" s="1"/>
      <x:c r="Q5" s="1"/>
    </x:row>
    <x:row r="6">
      <x:c r="A6" s="63"/>
      <x:c r="B6" s="64"/>
      <x:c r="C6" s="64"/>
      <x:c r="D6" s="64"/>
      <x:c r="E6" s="64"/>
      <x:c r="F6" s="64"/>
      <x:c r="G6" s="64"/>
      <x:c r="H6" s="64"/>
      <x:c r="I6" s="65"/>
      <x:c r="J6" s="1"/>
      <x:c r="K6" s="1"/>
      <x:c r="L6" s="1"/>
      <x:c r="M6" s="1"/>
      <x:c r="N6" s="1"/>
      <x:c r="O6" s="1"/>
      <x:c r="P6" s="1"/>
      <x:c r="Q6" s="1"/>
    </x:row>
    <x:row r="7">
      <x:c r="A7" s="63"/>
      <x:c r="B7" s="64"/>
      <x:c r="C7" s="64"/>
      <x:c r="D7" s="64"/>
      <x:c r="E7" s="64"/>
      <x:c r="F7" s="64"/>
      <x:c r="G7" s="64"/>
      <x:c r="H7" s="64"/>
      <x:c r="I7" s="65"/>
      <x:c r="J7" s="1"/>
      <x:c r="K7" s="1"/>
      <x:c r="L7" s="1"/>
      <x:c r="M7" s="1"/>
      <x:c r="N7" s="1"/>
      <x:c r="O7" s="1"/>
      <x:c r="P7" s="1"/>
      <x:c r="Q7" s="1"/>
    </x:row>
    <x:row r="8">
      <x:c r="A8" s="63"/>
      <x:c r="B8" s="64"/>
      <x:c r="C8" s="64"/>
      <x:c r="D8" s="64"/>
      <x:c r="E8" s="64"/>
      <x:c r="F8" s="64"/>
      <x:c r="G8" s="64"/>
      <x:c r="H8" s="64"/>
      <x:c r="I8" s="65"/>
      <x:c r="J8" s="1"/>
      <x:c r="K8" s="1"/>
      <x:c r="L8" s="1"/>
      <x:c r="M8" s="1"/>
      <x:c r="N8" s="1"/>
      <x:c r="O8" s="1"/>
      <x:c r="P8" s="1"/>
      <x:c r="Q8" s="1"/>
    </x:row>
    <x:row r="9">
      <x:c r="A9" s="63"/>
      <x:c r="B9" s="64"/>
      <x:c r="C9" s="64"/>
      <x:c r="D9" s="64"/>
      <x:c r="E9" s="64"/>
      <x:c r="F9" s="64"/>
      <x:c r="G9" s="64"/>
      <x:c r="H9" s="64"/>
      <x:c r="I9" s="65"/>
      <x:c r="J9" s="1"/>
      <x:c r="K9" s="1"/>
      <x:c r="L9" s="1"/>
      <x:c r="M9" s="1"/>
      <x:c r="N9" s="1"/>
      <x:c r="O9" s="1"/>
      <x:c r="P9" s="1"/>
      <x:c r="Q9" s="1"/>
    </x:row>
    <x:row r="10">
      <x:c r="A10" s="63"/>
      <x:c r="B10" s="64"/>
      <x:c r="C10" s="64"/>
      <x:c r="D10" s="64"/>
      <x:c r="E10" s="64"/>
      <x:c r="F10" s="64"/>
      <x:c r="G10" s="64"/>
      <x:c r="H10" s="64"/>
      <x:c r="I10" s="65"/>
      <x:c r="J10" s="1"/>
      <x:c r="K10" s="1"/>
      <x:c r="L10" s="1"/>
      <x:c r="M10" s="1"/>
      <x:c r="N10" s="1"/>
      <x:c r="O10" s="1"/>
      <x:c r="P10" s="1"/>
      <x:c r="Q10" s="1"/>
    </x:row>
    <x:row r="11">
      <x:c r="A11" s="63"/>
      <x:c r="B11" s="64"/>
      <x:c r="C11" s="64"/>
      <x:c r="D11" s="64"/>
      <x:c r="E11" s="64"/>
      <x:c r="F11" s="64"/>
      <x:c r="G11" s="64"/>
      <x:c r="H11" s="64"/>
      <x:c r="I11" s="65"/>
      <x:c r="J11" s="1"/>
      <x:c r="K11" s="1"/>
      <x:c r="L11" s="1"/>
      <x:c r="M11" s="1"/>
      <x:c r="N11" s="1"/>
      <x:c r="O11" s="1"/>
      <x:c r="P11" s="1"/>
      <x:c r="Q11" s="1"/>
    </x:row>
    <x:row r="12">
      <x:c r="A12" s="63"/>
      <x:c r="B12" s="64"/>
      <x:c r="C12" s="64"/>
      <x:c r="D12" s="64"/>
      <x:c r="E12" s="64"/>
      <x:c r="F12" s="64"/>
      <x:c r="G12" s="64"/>
      <x:c r="H12" s="64"/>
      <x:c r="I12" s="65"/>
      <x:c r="J12" s="1"/>
      <x:c r="K12" s="1"/>
      <x:c r="L12" s="1"/>
      <x:c r="M12" s="1"/>
      <x:c r="N12" s="1"/>
      <x:c r="O12" s="1"/>
      <x:c r="P12" s="1"/>
      <x:c r="Q12" s="1"/>
    </x:row>
    <x:row r="13">
      <x:c r="A13" s="63"/>
      <x:c r="B13" s="64"/>
      <x:c r="C13" s="64"/>
      <x:c r="D13" s="64"/>
      <x:c r="E13" s="64"/>
      <x:c r="F13" s="64"/>
      <x:c r="G13" s="64"/>
      <x:c r="H13" s="64"/>
      <x:c r="I13" s="65"/>
      <x:c r="J13" s="1"/>
      <x:c r="K13" s="1"/>
      <x:c r="L13" s="1"/>
      <x:c r="M13" s="1"/>
      <x:c r="N13" s="1"/>
      <x:c r="O13" s="1"/>
      <x:c r="P13" s="1"/>
      <x:c r="Q13" s="1"/>
    </x:row>
    <x:row r="14">
      <x:c r="A14" s="63"/>
      <x:c r="B14" s="64"/>
      <x:c r="C14" s="64"/>
      <x:c r="D14" s="64"/>
      <x:c r="E14" s="64"/>
      <x:c r="F14" s="64"/>
      <x:c r="G14" s="64"/>
      <x:c r="H14" s="64"/>
      <x:c r="I14" s="65"/>
      <x:c r="J14" s="1"/>
      <x:c r="K14" s="1"/>
      <x:c r="L14" s="1"/>
      <x:c r="M14" s="1"/>
      <x:c r="N14" s="1"/>
      <x:c r="O14" s="1"/>
      <x:c r="P14" s="1"/>
      <x:c r="Q14" s="1"/>
    </x:row>
    <x:row r="15">
      <x:c r="A15" s="63"/>
      <x:c r="B15" s="64"/>
      <x:c r="C15" s="64"/>
      <x:c r="D15" s="64"/>
      <x:c r="E15" s="64"/>
      <x:c r="F15" s="64"/>
      <x:c r="G15" s="64"/>
      <x:c r="H15" s="64"/>
      <x:c r="I15" s="65"/>
      <x:c r="J15" s="1"/>
      <x:c r="K15" s="1"/>
      <x:c r="L15" s="1"/>
      <x:c r="M15" s="1"/>
      <x:c r="N15" s="1"/>
      <x:c r="O15" s="1"/>
      <x:c r="P15" s="1"/>
      <x:c r="Q15" s="1"/>
    </x:row>
    <x:row r="16">
      <x:c r="A16" s="63"/>
      <x:c r="B16" s="64"/>
      <x:c r="C16" s="64"/>
      <x:c r="D16" s="64"/>
      <x:c r="E16" s="64"/>
      <x:c r="F16" s="64"/>
      <x:c r="G16" s="64"/>
      <x:c r="H16" s="64"/>
      <x:c r="I16" s="65"/>
      <x:c r="J16" s="1"/>
      <x:c r="K16" s="1"/>
      <x:c r="L16" s="1"/>
      <x:c r="M16" s="1"/>
      <x:c r="N16" s="1"/>
      <x:c r="O16" s="1"/>
      <x:c r="P16" s="1"/>
      <x:c r="Q16" s="1"/>
    </x:row>
    <x:row r="17">
      <x:c r="A17" s="63"/>
      <x:c r="B17" s="64"/>
      <x:c r="C17" s="64"/>
      <x:c r="D17" s="64"/>
      <x:c r="E17" s="64"/>
      <x:c r="F17" s="64"/>
      <x:c r="G17" s="64"/>
      <x:c r="H17" s="64"/>
      <x:c r="I17" s="65"/>
      <x:c r="J17" s="1"/>
      <x:c r="K17" s="1"/>
      <x:c r="L17" s="1"/>
      <x:c r="M17" s="1"/>
      <x:c r="N17" s="1"/>
      <x:c r="O17" s="1"/>
      <x:c r="P17" s="1"/>
      <x:c r="Q17" s="1"/>
    </x:row>
    <x:row r="18">
      <x:c r="A18" s="63"/>
      <x:c r="B18" s="64"/>
      <x:c r="C18" s="64"/>
      <x:c r="D18" s="64"/>
      <x:c r="E18" s="64"/>
      <x:c r="F18" s="64"/>
      <x:c r="G18" s="64"/>
      <x:c r="H18" s="64"/>
      <x:c r="I18" s="65"/>
      <x:c r="J18" s="1"/>
      <x:c r="K18" s="1"/>
      <x:c r="L18" s="1"/>
      <x:c r="M18" s="1"/>
      <x:c r="N18" s="1"/>
      <x:c r="O18" s="1"/>
      <x:c r="P18" s="1"/>
      <x:c r="Q18" s="1"/>
    </x:row>
    <x:row r="19">
      <x:c r="A19" s="63"/>
      <x:c r="B19" s="64"/>
      <x:c r="C19" s="64"/>
      <x:c r="D19" s="64"/>
      <x:c r="E19" s="64"/>
      <x:c r="F19" s="64"/>
      <x:c r="G19" s="64"/>
      <x:c r="H19" s="64"/>
      <x:c r="I19" s="65"/>
      <x:c r="J19" s="1"/>
      <x:c r="K19" s="1"/>
      <x:c r="L19" s="1"/>
      <x:c r="M19" s="1"/>
      <x:c r="N19" s="1"/>
      <x:c r="O19" s="1"/>
      <x:c r="P19" s="1"/>
      <x:c r="Q19" s="1"/>
    </x:row>
    <x:row r="20">
      <x:c r="A20" s="63"/>
      <x:c r="B20" s="64"/>
      <x:c r="C20" s="64"/>
      <x:c r="D20" s="64"/>
      <x:c r="E20" s="64"/>
      <x:c r="F20" s="64"/>
      <x:c r="G20" s="64"/>
      <x:c r="H20" s="64"/>
      <x:c r="I20" s="65"/>
      <x:c r="J20" s="1"/>
      <x:c r="K20" s="1"/>
      <x:c r="L20" s="1"/>
      <x:c r="M20" s="1"/>
      <x:c r="N20" s="1"/>
      <x:c r="O20" s="1"/>
      <x:c r="P20" s="1"/>
      <x:c r="Q20" s="1"/>
    </x:row>
    <x:row r="21">
      <x:c r="A21" s="63"/>
      <x:c r="B21" s="64"/>
      <x:c r="C21" s="64"/>
      <x:c r="D21" s="64"/>
      <x:c r="E21" s="64"/>
      <x:c r="F21" s="64"/>
      <x:c r="G21" s="64"/>
      <x:c r="H21" s="64"/>
      <x:c r="I21" s="65"/>
      <x:c r="J21" s="1"/>
      <x:c r="K21" s="1"/>
      <x:c r="L21" s="1"/>
      <x:c r="M21" s="1"/>
      <x:c r="N21" s="1"/>
      <x:c r="O21" s="1"/>
      <x:c r="P21" s="1"/>
      <x:c r="Q21" s="1"/>
    </x:row>
    <x:row r="22">
      <x:c r="A22" s="63"/>
      <x:c r="B22" s="64"/>
      <x:c r="C22" s="64"/>
      <x:c r="D22" s="64"/>
      <x:c r="E22" s="64"/>
      <x:c r="F22" s="64"/>
      <x:c r="G22" s="64"/>
      <x:c r="H22" s="64"/>
      <x:c r="I22" s="65"/>
      <x:c r="J22" s="1"/>
      <x:c r="K22" s="1"/>
      <x:c r="L22" s="1"/>
      <x:c r="M22" s="1"/>
      <x:c r="N22" s="1"/>
      <x:c r="O22" s="1"/>
      <x:c r="P22" s="1"/>
      <x:c r="Q22" s="1"/>
    </x:row>
    <x:row r="23">
      <x:c r="A23" s="63"/>
      <x:c r="B23" s="64"/>
      <x:c r="C23" s="64"/>
      <x:c r="D23" s="64"/>
      <x:c r="E23" s="64"/>
      <x:c r="F23" s="64"/>
      <x:c r="G23" s="64"/>
      <x:c r="H23" s="64"/>
      <x:c r="I23" s="65"/>
      <x:c r="J23" s="1"/>
      <x:c r="K23" s="1"/>
      <x:c r="L23" s="1"/>
      <x:c r="M23" s="1"/>
      <x:c r="N23" s="1"/>
      <x:c r="O23" s="1"/>
      <x:c r="P23" s="1"/>
      <x:c r="Q23" s="1"/>
    </x:row>
    <x:row r="24">
      <x:c r="A24" s="63"/>
      <x:c r="B24" s="64"/>
      <x:c r="C24" s="64"/>
      <x:c r="D24" s="64"/>
      <x:c r="E24" s="64"/>
      <x:c r="F24" s="64"/>
      <x:c r="G24" s="64"/>
      <x:c r="H24" s="64"/>
      <x:c r="I24" s="65"/>
      <x:c r="J24" s="1"/>
      <x:c r="K24" s="1"/>
      <x:c r="L24" s="1"/>
      <x:c r="M24" s="1"/>
      <x:c r="N24" s="1"/>
      <x:c r="O24" s="1"/>
      <x:c r="P24" s="1"/>
      <x:c r="Q24" s="1"/>
    </x:row>
    <x:row r="25">
      <x:c r="A25" s="66"/>
      <x:c r="B25" s="67"/>
      <x:c r="C25" s="67"/>
      <x:c r="D25" s="67"/>
      <x:c r="E25" s="67"/>
      <x:c r="F25" s="67"/>
      <x:c r="G25" s="67"/>
      <x:c r="H25" s="67"/>
      <x:c r="I25" s="68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I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4" hidden="0" customWidth="1"/>
    <x:col min="3" max="3" width="28" hidden="0" customWidth="1"/>
    <x:col min="4" max="4" width="24" hidden="0" customWidth="1"/>
    <x:col min="5" max="5" width="14" hidden="0" customWidth="1"/>
    <x:col min="6" max="6" width="3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2026 企業贈禮商品退場評分卡</x:v>
      </x:c>
      <x:c r="B2" s="12"/>
      <x:c r="C2" s="12"/>
      <x:c r="D2" s="12"/>
      <x:c r="E2" s="12"/>
      <x:c r="F2" s="12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69" t="str">
        <x:v>測試代碼</x:v>
      </x:c>
      <x:c r="B4" s="70" t="str">
        <x:v>測試內容</x:v>
      </x:c>
      <x:c r="C4" s="70" t="str">
        <x:v>預期結果</x:v>
      </x:c>
      <x:c r="D4" s="70" t="str">
        <x:v>觀察結果</x:v>
      </x:c>
      <x:c r="E4" s="70" t="str">
        <x:v>狀態</x:v>
      </x:c>
      <x:c r="F4" s="71" t="str">
        <x:v>證據</x:v>
      </x:c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74" t="str">
        <x:v>品檢-01</x:v>
      </x:c>
      <x:c r="B5" s="75" t="str">
        <x:v>權重合計為 100</x:v>
      </x:c>
      <x:c r="C5" s="75" t="str">
        <x:v>100</x:v>
      </x:c>
      <x:c r="D5" s="76" t="n">
        <x:f>'評分卡'!D12</x:f>
        <x:v>100</x:v>
      </x:c>
      <x:c r="E5" s="76" t="str">
        <x:v>Passed</x:v>
      </x:c>
      <x:c r="F5" s="77" t="str">
        <x:v>評分卡 B10</x:v>
      </x:c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品檢-02</x:v>
      </x:c>
      <x:c r="B6" s="75" t="str">
        <x:v>完整案例產生建議</x:v>
      </x:c>
      <x:c r="C6" s="75" t="str">
        <x:v>不得顯示資料不足</x:v>
      </x:c>
      <x:c r="D6" s="76" t="str">
        <x:f>'評分卡'!K15</x:f>
        <x:v>保留</x:v>
      </x:c>
      <x:c r="E6" s="76" t="str">
        <x:v>Passed</x:v>
      </x:c>
      <x:c r="F6" s="77" t="str">
        <x:v>評分卡案例列</x:v>
      </x:c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4" t="str">
        <x:v>品檢-03</x:v>
      </x:c>
      <x:c r="B7" s="75" t="str">
        <x:v>缺少證據時阻擋建議</x:v>
      </x:c>
      <x:c r="C7" s="75" t="str">
        <x:v>資料不足</x:v>
      </x:c>
      <x:c r="D7" s="76" t="str">
        <x:f>'評分卡'!K17</x:f>
        <x:v>資料不足</x:v>
      </x:c>
      <x:c r="E7" s="76" t="str">
        <x:v>Passed</x:v>
      </x:c>
      <x:c r="F7" s="77" t="str">
        <x:v>第三個案例</x:v>
      </x:c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4" t="str">
        <x:v>品檢-04</x:v>
      </x:c>
      <x:c r="B8" s="75" t="str">
        <x:v>公式錯誤掃描</x:v>
      </x:c>
      <x:c r="C8" s="75" t="str">
        <x:v>零項公式錯誤</x:v>
      </x:c>
      <x:c r="D8" s="76" t="n">
        <x:v>0</x:v>
      </x:c>
      <x:c r="E8" s="76" t="str">
        <x:v>Passed</x:v>
      </x:c>
      <x:c r="F8" s="77" t="str">
        <x:v>自動檢查紀錄</x:v>
      </x:c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 t="str">
        <x:v>品檢-05</x:v>
      </x:c>
      <x:c r="B9" s="75" t="str">
        <x:v>逐頁視覺檢查</x:v>
      </x:c>
      <x:c r="C9" s="75" t="str">
        <x:v>無裁切或亂碼</x:v>
      </x:c>
      <x:c r="D9" s="76" t="str">
        <x:v>Passed</x:v>
      </x:c>
      <x:c r="E9" s="76" t="str">
        <x:v>Passed</x:v>
      </x:c>
      <x:c r="F9" s="77" t="str">
        <x:v>頁面圖像紀錄</x:v>
      </x:c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8" t="str">
        <x:v>品檢-06</x:v>
      </x:c>
      <x:c r="B10" s="79" t="str">
        <x:v>逗號分隔檔與工作簿一致</x:v>
      </x:c>
      <x:c r="C10" s="79" t="str">
        <x:v>代碼、分數、結果完全相同</x:v>
      </x:c>
      <x:c r="D10" s="80" t="str">
        <x:v>Passed</x:v>
      </x:c>
      <x:c r="E10" s="80" t="str">
        <x:v>Passed</x:v>
      </x:c>
      <x:c r="F10" s="81" t="str">
        <x:v>UTF-8 匯出檢查</x:v>
      </x:c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F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66" hidden="0" customWidth="1"/>
    <x:col min="3" max="3" width="44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>
      <x:c r="A2" s="12" t="str">
        <x:v>方法與操作界線</x:v>
      </x:c>
      <x:c r="B2" s="12"/>
      <x:c r="C2" s="12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</x:row>
    <x:row r="4">
      <x:c r="A4" s="83" t="str">
        <x:v>規則</x:v>
      </x:c>
      <x:c r="B4" s="84" t="str">
        <x:v>定義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>
      <x:c r="A5" s="74" t="str">
        <x:v>權重</x:v>
      </x:c>
      <x:c r="B5" s="77" t="str">
        <x:v>可編輯且合計必須為 100。預設值只是起點，不是產業基準。</x:v>
      </x:c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>
      <x:c r="A6" s="74" t="str">
        <x:v>需求</x:v>
      </x:c>
      <x:c r="B6" s="77" t="str">
        <x:v>期間需求量除以可編輯目標值，最高為 100。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>
      <x:c r="A7" s="74" t="str">
        <x:v>毛利</x:v>
      </x:c>
      <x:c r="B7" s="77" t="str">
        <x:v>毛利率除以可編輯目標值，最高為 100。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>
      <x:c r="A8" s="74" t="str">
        <x:v>品質</x:v>
      </x:c>
      <x:c r="B8" s="77" t="str">
        <x:v>100 減去瑕疵率除以可編輯最高瑕疵率，最低為零。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>
      <x:c r="A9" s="74" t="str">
        <x:v>交期</x:v>
      </x:c>
      <x:c r="B9" s="77" t="str">
        <x:v>低於目標時為 100；高於上限時為零；中間線性換算。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</x:row>
    <x:row r="10">
      <x:c r="A10" s="74" t="str">
        <x:v>供應能力</x:v>
      </x:c>
      <x:c r="B10" s="77" t="str">
        <x:v>供應能力除以可編輯目標值，最高為 100。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</x:row>
    <x:row r="11">
      <x:c r="A11" s="74" t="str">
        <x:v>市場准入</x:v>
      </x:c>
      <x:c r="B11" s="77" t="str">
        <x:v>通過為 100、複核為 50、暫停為零。證據完整後，複核或暫停導向在地化。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</x:row>
    <x:row r="12">
      <x:c r="A12" s="74" t="str">
        <x:v>決策</x:v>
      </x:c>
      <x:c r="B12" s="77" t="str">
        <x:v>總分 75 以上保留；低於 50 且替代品準備度至少 70 才退場；其餘改善。市場複核或暫停導向在地化。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</x:row>
    <x:row r="13">
      <x:c r="A13" s="74" t="str">
        <x:v>覆核</x:v>
      </x:c>
      <x:c r="B13" s="77" t="str">
        <x:v>負責人可以改寫建議，但必須記錄證據、生效日與追蹤日。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</x:row>
    <x:row r="14">
      <x:c r="A14" s="78" t="str">
        <x:v>安全界線</x:v>
      </x:c>
      <x:c r="B14" s="81" t="str">
        <x:v>商業分數不得推翻安全、召回、合規或市場准入暫停。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</x:row>
    <x:row r="15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</x:row>
    <x:row r="16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</x:row>
    <x:row r="17">
      <x:c r="A17" s="83" t="str">
        <x:v>官方來源</x:v>
      </x:c>
      <x:c r="B17" s="85" t="str">
        <x:v>查核日期 2026-10-11</x:v>
      </x:c>
      <x:c r="C17" s="84" t="str">
        <x:v>用途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>
      <x:c r="A18" s="74" t="str">
        <x:v>經濟部標準檢驗局商品安全資訊網</x:v>
      </x:c>
      <x:c r="B18" s="75" t="str">
        <x:v>https://www.bsmi.gov.tw/SafetyGIP/wSite/mp?mp=65</x:v>
      </x:c>
      <x:c r="C18" s="77" t="str">
        <x:v>臺灣商品安全與回收查核</x:v>
      </x:c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</x:row>
    <x:row r="19">
      <x:c r="A19" s="74" t="str">
        <x:v>國際財務報導準則基金會：國際會計準則第二號</x:v>
      </x:c>
      <x:c r="B19" s="75" t="str">
        <x:v>https://www.ifrs.org/issued-standards/list-of-standards/ias-2-inventories/</x:v>
      </x:c>
      <x:c r="C19" s="77" t="str">
        <x:v>存貨成本與淨變現價值脈絡</x:v>
      </x:c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</x:row>
    <x:row r="20">
      <x:c r="A20" s="74" t="str">
        <x:v>國際標準化組織：品質管理原則</x:v>
      </x:c>
      <x:c r="B20" s="75" t="str">
        <x:v>https://www.iso.org/publication/PUB100080.html</x:v>
      </x:c>
      <x:c r="C20" s="77" t="str">
        <x:v>證據導向改善與顧客焦點</x:v>
      </x:c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</x:row>
    <x:row r="21">
      <x:c r="A21" s="78" t="str">
        <x:v>Giftpack</x:v>
      </x:c>
      <x:c r="B21" s="79" t="str">
        <x:v>https://giftpack.ai/</x:v>
      </x:c>
      <x:c r="C21" s="81" t="str">
        <x:v>負責人核准商品決策後的執行層</x:v>
      </x:c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</x:row>
  </x:sheetData>
  <x:mergeCells>
    <x:mergeCell ref="A2:C2"/>
  </x:mergeCells>
  <x:pageMargins left="0.7" right="0.7" top="0.75" bottom="0.75" header="0.3" footer="0.3"/>
</x:worksheet>
</file>