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fba46bca144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만료와보류" sheetId="1" r:id="Ra2c1decc122540c4"/>
    <x:sheet xmlns:r="http://schemas.openxmlformats.org/officeDocument/2006/relationships" name="상품" sheetId="2" r:id="Rd7ef89b77f1d466e"/>
    <x:sheet xmlns:r="http://schemas.openxmlformats.org/officeDocument/2006/relationships" name="공급자허가" sheetId="3" r:id="R851bd549ac684016"/>
    <x:sheet xmlns:r="http://schemas.openxmlformats.org/officeDocument/2006/relationships" name="표장권리" sheetId="4" r:id="R7285673b46ed44fc"/>
    <x:sheet xmlns:r="http://schemas.openxmlformats.org/officeDocument/2006/relationships" name="도안승인" sheetId="5" r:id="R83a293d4b7344e26"/>
    <x:sheet xmlns:r="http://schemas.openxmlformats.org/officeDocument/2006/relationships" name="판매경로지역" sheetId="6" r:id="R0193e6c15e6c487c"/>
    <x:sheet xmlns:r="http://schemas.openxmlformats.org/officeDocument/2006/relationships" name="검증" sheetId="7" r:id="Rfbebc950e28545b5"/>
    <x:sheet xmlns:r="http://schemas.openxmlformats.org/officeDocument/2006/relationships" name="사용안내" sheetId="8" r:id="Rbbf695ee1d1c47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243A40"/>
      <x:name val="Noto Sans CJK KR"/>
    </x:font>
    <x:font>
      <x:b/>
      <x:sz val="16"/>
      <x:color rgb="FF243A40"/>
      <x:name val="Noto Sans CJK KR"/>
    </x:font>
    <x:font>
      <x:b/>
      <x:sz val="10"/>
      <x:color rgb="FFFFFFFF"/>
      <x:name val="Noto Sans CJK KR"/>
    </x:font>
    <x:font>
      <x:sz val="10"/>
      <x:color rgb="FF9B5A11"/>
      <x:name val="Noto Sans CJK KR"/>
    </x:font>
  </x:fonts>
  <x:fills count="3">
    <x:fill>
      <x:patternFill patternType="none"/>
    </x:fill>
    <x:fill>
      <x:patternFill patternType="gray125"/>
    </x:fill>
    <x:fill>
      <x:patternFill patternType="solid">
        <x:fgColor rgb="FF2948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ill>
        <x:patternFill patternType="solid">
          <x:bgColor rgb="FFFB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3dc69cf4e4eb2" /><Relationship Type="http://schemas.openxmlformats.org/officeDocument/2006/relationships/theme" Target="/xl/theme/theme1.xml" Id="R31a1898043374fe7" /><Relationship Type="http://schemas.openxmlformats.org/officeDocument/2006/relationships/sharedStrings" Target="/xl/sharedStrings.xml" Id="R1e986a6c255e471f" /><Relationship Type="http://schemas.openxmlformats.org/officeDocument/2006/relationships/worksheet" Target="/xl/worksheets/sheet1.xml" Id="Ra2c1decc122540c4" /><Relationship Type="http://schemas.openxmlformats.org/officeDocument/2006/relationships/worksheet" Target="/xl/worksheets/sheet2.xml" Id="Rd7ef89b77f1d466e" /><Relationship Type="http://schemas.openxmlformats.org/officeDocument/2006/relationships/worksheet" Target="/xl/worksheets/sheet3.xml" Id="R851bd549ac684016" /><Relationship Type="http://schemas.openxmlformats.org/officeDocument/2006/relationships/worksheet" Target="/xl/worksheets/sheet4.xml" Id="R7285673b46ed44fc" /><Relationship Type="http://schemas.openxmlformats.org/officeDocument/2006/relationships/worksheet" Target="/xl/worksheets/sheet5.xml" Id="R83a293d4b7344e26" /><Relationship Type="http://schemas.openxmlformats.org/officeDocument/2006/relationships/worksheet" Target="/xl/worksheets/sheet6.xml" Id="R0193e6c15e6c487c" /><Relationship Type="http://schemas.openxmlformats.org/officeDocument/2006/relationships/worksheet" Target="/xl/worksheets/sheet7.xml" Id="Rfbebc950e28545b5" /><Relationship Type="http://schemas.openxmlformats.org/officeDocument/2006/relationships/worksheet" Target="/xl/worksheets/sheet8.xml" Id="Rbbf695ee1d1c4766" /></Relationships>
</file>

<file path=xl/tables/table1.xml><?xml version="1.0" encoding="utf-8"?>
<x:table xmlns:x="http://schemas.openxmlformats.org/spreadsheetml/2006/main" id="1" name="T_ko_0" displayName="T_ko_0" ref="A5:J15" headerRowCount="1" totalsRowCount="0" totalsRowShown="0">
  <x:autoFilter ref="A5:J15"/>
  <x:tableColumns count="10">
    <x:tableColumn id="1" name="상품신청번호"/>
    <x:tableColumn id="2" name="공급자허가"/>
    <x:tableColumn id="3" name="표장권리"/>
    <x:tableColumn id="4" name="도안판본"/>
    <x:tableColumn id="5" name="경로지역"/>
    <x:tableColumn id="6" name="제삼자권리"/>
    <x:tableColumn id="7" name="번호고유성"/>
    <x:tableColumn id="8" name="판정"/>
    <x:tableColumn id="9" name="담당자"/>
    <x:tableColumn id="10" name="다음작업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_ko_1" displayName="T_ko_1" ref="A5:K15" headerRowCount="1" totalsRowCount="0" totalsRowShown="0">
  <x:autoFilter ref="A5:K15"/>
  <x:tableColumns count="11">
    <x:tableColumn id="1" name="상품신청번호"/>
    <x:tableColumn id="2" name="허가번호"/>
    <x:tableColumn id="3" name="표장번호"/>
    <x:tableColumn id="4" name="도안판본"/>
    <x:tableColumn id="5" name="승인번호"/>
    <x:tableColumn id="6" name="범위번호"/>
    <x:tableColumn id="7" name="판매경로"/>
    <x:tableColumn id="8" name="지역"/>
    <x:tableColumn id="9" name="제삼자표장번호"/>
    <x:tableColumn id="10" name="제삼자범위번호"/>
    <x:tableColumn id="11" name="담당자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_ko_2" displayName="T_ko_2" ref="A5:H15" headerRowCount="1" totalsRowCount="0" totalsRowShown="0">
  <x:autoFilter ref="A5:H15"/>
  <x:tableColumns count="8">
    <x:tableColumn id="1" name="허가번호"/>
    <x:tableColumn id="2" name="허가구분"/>
    <x:tableColumn id="3" name="상태"/>
    <x:tableColumn id="4" name="시작일"/>
    <x:tableColumn id="5" name="마지막유효일"/>
    <x:tableColumn id="6" name="증거참조"/>
    <x:tableColumn id="7" name="허가받은공급자"/>
    <x:tableColumn id="8" name="갱신담당자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_ko_3" displayName="T_ko_3" ref="A5:F15" headerRowCount="1" totalsRowCount="0" totalsRowShown="0">
  <x:autoFilter ref="A5:F15"/>
  <x:tableColumns count="6">
    <x:tableColumn id="1" name="표장번호"/>
    <x:tableColumn id="2" name="권리자"/>
    <x:tableColumn id="3" name="상태"/>
    <x:tableColumn id="4" name="시작일"/>
    <x:tableColumn id="5" name="마지막유효일"/>
    <x:tableColumn id="6" name="증거참조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_ko_4" displayName="T_ko_4" ref="A5:H15" headerRowCount="1" totalsRowCount="0" totalsRowShown="0">
  <x:autoFilter ref="A5:H15"/>
  <x:tableColumns count="8">
    <x:tableColumn id="1" name="승인번호"/>
    <x:tableColumn id="2" name="상품신청번호"/>
    <x:tableColumn id="3" name="표장번호"/>
    <x:tableColumn id="4" name="도안판본"/>
    <x:tableColumn id="5" name="상태"/>
    <x:tableColumn id="6" name="시작일"/>
    <x:tableColumn id="7" name="마지막유효일"/>
    <x:tableColumn id="8" name="증거참조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_ko_5" displayName="T_ko_5" ref="A5:J15" headerRowCount="1" totalsRowCount="0" totalsRowShown="0">
  <x:autoFilter ref="A5:J15"/>
  <x:tableColumns count="10">
    <x:tableColumn id="1" name="범위번호"/>
    <x:tableColumn id="2" name="허가번호"/>
    <x:tableColumn id="3" name="표장번호"/>
    <x:tableColumn id="4" name="상품신청번호"/>
    <x:tableColumn id="5" name="판매경로"/>
    <x:tableColumn id="6" name="지역"/>
    <x:tableColumn id="7" name="시작일"/>
    <x:tableColumn id="8" name="마지막유효일"/>
    <x:tableColumn id="9" name="상태"/>
    <x:tableColumn id="10" name="증거참조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_ko_6" displayName="T_ko_6" ref="A5:D11" headerRowCount="1" totalsRowCount="0" totalsRowShown="0">
  <x:autoFilter ref="A5:D11"/>
  <x:tableColumns count="4">
    <x:tableColumn id="1" name="가정조건"/>
    <x:tableColumn id="2" name="예상결과"/>
    <x:tableColumn id="3" name="계산결과"/>
    <x:tableColumn id="4" name="대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3c67badff724fd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5568833c67841e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22fa909a5ef4cc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084b76e43ae49f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9e186cdb0178443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6a5bb2854ea74f8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a6040c15ce7c4f4e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0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만료와보류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40" customHeight="1">
      <x:c r="A3" s="2" t="str">
        <x:v>모두 가상 기록입니다. 기록유효는 제조나 판매 허가가 아니며 권한자 결정이 필요합니다.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3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5" t="str">
        <x:v>상품신청번호</x:v>
      </x:c>
      <x:c r="B5" s="5" t="str">
        <x:v>공급자허가</x:v>
      </x:c>
      <x:c r="C5" s="5" t="str">
        <x:v>표장권리</x:v>
      </x:c>
      <x:c r="D5" s="5" t="str">
        <x:v>도안판본</x:v>
      </x:c>
      <x:c r="E5" s="5" t="str">
        <x:v>경로지역</x:v>
      </x:c>
      <x:c r="F5" s="5" t="str">
        <x:v>제삼자권리</x:v>
      </x:c>
      <x:c r="G5" s="5" t="str">
        <x:v>번호고유성</x:v>
      </x:c>
      <x:c r="H5" s="5" t="str">
        <x:v>판정</x:v>
      </x:c>
      <x:c r="I5" s="5" t="str">
        <x:v>담당자</x:v>
      </x:c>
      <x:c r="J5" s="5" t="str">
        <x:v>다음작업</x:v>
      </x:c>
    </x:row>
    <x:row r="6" ht="32" customHeight="1">
      <x:c r="A6" s="2" t="str">
        <x:f>IF('상품'!A6="","",'상품'!A6)</x:f>
        <x:v>P001</x:v>
      </x:c>
      <x:c r="B6" s="2" t="str">
        <x:f>IF('상품'!A6="","",IF(AND('상품'!B6&lt;&gt;"",COUNTIF('공급자허가'!$A$6:$A$15,'상품'!B6)=1),IF(AND(INDEX('공급자허가'!$C$6:$C$15,MATCH('상품'!B6,'공급자허가'!$A$6:$A$15,0))="승인됨",ISNUMBER(INDEX('공급자허가'!$D$6:$D$15,MATCH('상품'!B6,'공급자허가'!$A$6:$A$15,0))),ISNUMBER(INDEX('공급자허가'!$E$6:$E$15,MATCH('상품'!B6,'공급자허가'!$A$6:$A$15,0))),INDEX('공급자허가'!$D$6:$D$15,MATCH('상품'!B6,'공급자허가'!$A$6:$A$15,0))&lt;='사용안내'!$B$5,INDEX('공급자허가'!$E$6:$E$15,MATCH('상품'!B6,'공급자허가'!$A$6:$A$15,0))&gt;='사용안내'!$B$5,INDEX('공급자허가'!$D$6:$D$15,MATCH('상품'!B6,'공급자허가'!$A$6:$A$15,0))&lt;=INDEX('공급자허가'!$E$6:$E$15,MATCH('상품'!B6,'공급자허가'!$A$6:$A$15,0)),INDEX('공급자허가'!$F$6:$F$15,MATCH('상품'!B6,'공급자허가'!$A$6:$A$15,0))&lt;&gt;"",INDEX('공급자허가'!$G$6:$G$15,MATCH('상품'!B6,'공급자허가'!$A$6:$A$15,0))&lt;&gt;"",INDEX('공급자허가'!$H$6:$H$15,MATCH('상품'!B6,'공급자허가'!$A$6:$A$15,0))&lt;&gt;"",OR(AND(INDEX('공급자허가'!$B$6:$B$15,MATCH('상품'!B6,'공급자허가'!$A$6:$A$15,0))="교내사용",'상품'!G6="교내사용"),AND(INDEX('공급자허가'!$B$6:$B$15,MATCH('상품'!B6,'공급자허가'!$A$6:$A$15,0))="일반판매",OR('상품'!G6="일반판매",'상품'!G6="교내사용")))),"기록유효","보류"),"보류"))</x:f>
        <x:v>기록유효</x:v>
      </x:c>
      <x:c r="C6" s="2" t="str">
        <x:f>IF('상품'!A6="","",IF(AND('상품'!C6&lt;&gt;"",COUNTIF('표장권리'!$A$6:$A$15,'상품'!C6)=1),IF(AND(INDEX('표장권리'!$C$6:$C$15,MATCH('상품'!C6,'표장권리'!$A$6:$A$15,0))="승인됨",ISNUMBER(INDEX('표장권리'!$D$6:$D$15,MATCH('상품'!C6,'표장권리'!$A$6:$A$15,0))),ISNUMBER(INDEX('표장권리'!$E$6:$E$15,MATCH('상품'!C6,'표장권리'!$A$6:$A$15,0))),INDEX('표장권리'!$D$6:$D$15,MATCH('상품'!C6,'표장권리'!$A$6:$A$15,0))&lt;='사용안내'!$B$5,INDEX('표장권리'!$E$6:$E$15,MATCH('상품'!C6,'표장권리'!$A$6:$A$15,0))&gt;='사용안내'!$B$5,INDEX('표장권리'!$D$6:$D$15,MATCH('상품'!C6,'표장권리'!$A$6:$A$15,0))&lt;=INDEX('표장권리'!$E$6:$E$15,MATCH('상품'!C6,'표장권리'!$A$6:$A$15,0)),INDEX('표장권리'!$F$6:$F$15,MATCH('상품'!C6,'표장권리'!$A$6:$A$15,0))&lt;&gt;"",INDEX('표장권리'!$B$6:$B$15,MATCH('상품'!C6,'표장권리'!$A$6:$A$15,0))&lt;&gt;""),"기록유효","보류"),"보류"))</x:f>
        <x:v>기록유효</x:v>
      </x:c>
      <x:c r="D6" s="2" t="str">
        <x:f>IF('상품'!A6="","",IF(AND('상품'!E6&lt;&gt;"",COUNTIF('도안승인'!$A$6:$A$15,'상품'!E6)=1),IF(AND(INDEX('도안승인'!$E$6:$E$15,MATCH('상품'!E6,'도안승인'!$A$6:$A$15,0))="승인됨",ISNUMBER(INDEX('도안승인'!$F$6:$F$15,MATCH('상품'!E6,'도안승인'!$A$6:$A$15,0))),ISNUMBER(INDEX('도안승인'!$G$6:$G$15,MATCH('상품'!E6,'도안승인'!$A$6:$A$15,0))),INDEX('도안승인'!$F$6:$F$15,MATCH('상품'!E6,'도안승인'!$A$6:$A$15,0))&lt;='사용안내'!$B$5,INDEX('도안승인'!$G$6:$G$15,MATCH('상품'!E6,'도안승인'!$A$6:$A$15,0))&gt;='사용안내'!$B$5,INDEX('도안승인'!$F$6:$F$15,MATCH('상품'!E6,'도안승인'!$A$6:$A$15,0))&lt;=INDEX('도안승인'!$G$6:$G$15,MATCH('상품'!E6,'도안승인'!$A$6:$A$15,0)),INDEX('도안승인'!$H$6:$H$15,MATCH('상품'!E6,'도안승인'!$A$6:$A$15,0))&lt;&gt;"",INDEX('도안승인'!$B$6:$B$15,MATCH('상품'!E6,'도안승인'!$A$6:$A$15,0))='상품'!A6,INDEX('도안승인'!$C$6:$C$15,MATCH('상품'!E6,'도안승인'!$A$6:$A$15,0))='상품'!C6,INDEX('도안승인'!$D$6:$D$15,MATCH('상품'!E6,'도안승인'!$A$6:$A$15,0))='상품'!D6,'상품'!D6&lt;&gt;""),"기록유효","보류"),"보류"))</x:f>
        <x:v>기록유효</x:v>
      </x:c>
      <x:c r="E6" s="2" t="str">
        <x:f>IF('상품'!A6="","",IF(AND('상품'!F6&lt;&gt;"",COUNTIF('판매경로지역'!$A$6:$A$15,'상품'!F6)=1),IF(AND(INDEX('판매경로지역'!$I$6:$I$15,MATCH('상품'!F6,'판매경로지역'!$A$6:$A$15,0))="승인됨",ISNUMBER(INDEX('판매경로지역'!$G$6:$G$15,MATCH('상품'!F6,'판매경로지역'!$A$6:$A$15,0))),ISNUMBER(INDEX('판매경로지역'!$H$6:$H$15,MATCH('상품'!F6,'판매경로지역'!$A$6:$A$15,0))),INDEX('판매경로지역'!$G$6:$G$15,MATCH('상품'!F6,'판매경로지역'!$A$6:$A$15,0))&lt;='사용안내'!$B$5,INDEX('판매경로지역'!$H$6:$H$15,MATCH('상품'!F6,'판매경로지역'!$A$6:$A$15,0))&gt;='사용안내'!$B$5,INDEX('판매경로지역'!$G$6:$G$15,MATCH('상품'!F6,'판매경로지역'!$A$6:$A$15,0))&lt;=INDEX('판매경로지역'!$H$6:$H$15,MATCH('상품'!F6,'판매경로지역'!$A$6:$A$15,0)),INDEX('판매경로지역'!$J$6:$J$15,MATCH('상품'!F6,'판매경로지역'!$A$6:$A$15,0))&lt;&gt;"",INDEX('판매경로지역'!$B$6:$B$15,MATCH('상품'!F6,'판매경로지역'!$A$6:$A$15,0))='상품'!B6,INDEX('판매경로지역'!$C$6:$C$15,MATCH('상품'!F6,'판매경로지역'!$A$6:$A$15,0))='상품'!C6,INDEX('판매경로지역'!$D$6:$D$15,MATCH('상품'!F6,'판매경로지역'!$A$6:$A$15,0))='상품'!A6,INDEX('판매경로지역'!$E$6:$E$15,MATCH('상품'!F6,'판매경로지역'!$A$6:$A$15,0))='상품'!G6,INDEX('판매경로지역'!$F$6:$F$15,MATCH('상품'!F6,'판매경로지역'!$A$6:$A$15,0))='상품'!H6,'상품'!G6&lt;&gt;"",'상품'!H6&lt;&gt;""),"기록유효","보류"),"보류"))</x:f>
        <x:v>기록유효</x:v>
      </x:c>
      <x:c r="F6" s="2" t="str">
        <x:f>IF('상품'!A6="","",IF(AND('상품'!I6="해당없음",'상품'!J6="해당없음"),"기록유효",IF(AND('상품'!I6&lt;&gt;"",'상품'!J6&lt;&gt;"",COUNTIF('표장권리'!$A$6:$A$15,'상품'!I6)=1,COUNTIF('판매경로지역'!$A$6:$A$15,'상품'!J6)=1),IF(AND(INDEX('표장권리'!$C$6:$C$15,MATCH('상품'!I6,'표장권리'!$A$6:$A$15,0))="승인됨",ISNUMBER(INDEX('표장권리'!$D$6:$D$15,MATCH('상품'!I6,'표장권리'!$A$6:$A$15,0))),ISNUMBER(INDEX('표장권리'!$E$6:$E$15,MATCH('상품'!I6,'표장권리'!$A$6:$A$15,0))),INDEX('표장권리'!$D$6:$D$15,MATCH('상품'!I6,'표장권리'!$A$6:$A$15,0))&lt;='사용안내'!$B$5,INDEX('표장권리'!$E$6:$E$15,MATCH('상품'!I6,'표장권리'!$A$6:$A$15,0))&gt;='사용안내'!$B$5,INDEX('표장권리'!$D$6:$D$15,MATCH('상품'!I6,'표장권리'!$A$6:$A$15,0))&lt;=INDEX('표장권리'!$E$6:$E$15,MATCH('상품'!I6,'표장권리'!$A$6:$A$15,0)),INDEX('표장권리'!$F$6:$F$15,MATCH('상품'!I6,'표장권리'!$A$6:$A$15,0))&lt;&gt;"",TRIM(INDEX('표장권리'!$B$6:$B$15,MATCH('상품'!I6,'표장권리'!$A$6:$A$15,0)))&lt;&gt;"",INDEX('판매경로지역'!$I$6:$I$15,MATCH('상품'!J6,'판매경로지역'!$A$6:$A$15,0))="승인됨",ISNUMBER(INDEX('판매경로지역'!$G$6:$G$15,MATCH('상품'!J6,'판매경로지역'!$A$6:$A$15,0))),ISNUMBER(INDEX('판매경로지역'!$H$6:$H$15,MATCH('상품'!J6,'판매경로지역'!$A$6:$A$15,0))),INDEX('판매경로지역'!$G$6:$G$15,MATCH('상품'!J6,'판매경로지역'!$A$6:$A$15,0))&lt;='사용안내'!$B$5,INDEX('판매경로지역'!$H$6:$H$15,MATCH('상품'!J6,'판매경로지역'!$A$6:$A$15,0))&gt;='사용안내'!$B$5,INDEX('판매경로지역'!$G$6:$G$15,MATCH('상품'!J6,'판매경로지역'!$A$6:$A$15,0))&lt;=INDEX('판매경로지역'!$H$6:$H$15,MATCH('상품'!J6,'판매경로지역'!$A$6:$A$15,0)),INDEX('판매경로지역'!$J$6:$J$15,MATCH('상품'!J6,'판매경로지역'!$A$6:$A$15,0))&lt;&gt;"",INDEX('판매경로지역'!$B$6:$B$15,MATCH('상품'!J6,'판매경로지역'!$A$6:$A$15,0))='상품'!B6,INDEX('판매경로지역'!$C$6:$C$15,MATCH('상품'!J6,'판매경로지역'!$A$6:$A$15,0))='상품'!I6,INDEX('판매경로지역'!$D$6:$D$15,MATCH('상품'!J6,'판매경로지역'!$A$6:$A$15,0))='상품'!A6,INDEX('판매경로지역'!$E$6:$E$15,MATCH('상품'!J6,'판매경로지역'!$A$6:$A$15,0))='상품'!G6,INDEX('판매경로지역'!$F$6:$F$15,MATCH('상품'!J6,'판매경로지역'!$A$6:$A$15,0))='상품'!H6,'상품'!G6&lt;&gt;"",'상품'!H6&lt;&gt;""),"기록유효","보류"),"보류")))</x:f>
        <x:v>기록유효</x:v>
      </x:c>
      <x:c r="G6" s="2" t="str">
        <x:f>IF('상품'!A6="","",IF(AND('상품'!A6&lt;&gt;"",COUNTIF('상품'!$A$6:$A$15,'상품'!A6)=1,'상품'!K6&lt;&gt;""),IF(AND(1=1),"기록유효","보류"),"보류"))</x:f>
        <x:v>기록유효</x:v>
      </x:c>
      <x:c r="H6" s="2" t="str">
        <x:f>IF(A6="","",IF(COUNTIF(B6:G6,"보류")&gt;0,"보류","권한자검토대기"))</x:f>
        <x:v>권한자검토대기</x:v>
      </x:c>
      <x:c r="I6" s="2" t="str">
        <x:f>IF(A6="","",'상품'!K6)</x:f>
        <x:v>허가담당자</x:v>
      </x:c>
      <x:c r="J6" s="2" t="str">
        <x:f>IF(A6="","",IF(H6="보류","권리자와 증거 보완 또는 정정","권한자의 별도 결정 기록"))</x:f>
        <x:v>권한자의 별도 결정 기록</x:v>
      </x:c>
    </x:row>
    <x:row r="7" ht="32" customHeight="1">
      <x:c r="A7" s="2" t="str">
        <x:f>IF('상품'!A7="","",'상품'!A7)</x:f>
        <x:v>P002</x:v>
      </x:c>
      <x:c r="B7" s="2" t="str">
        <x:f>IF('상품'!A7="","",IF(AND('상품'!B7&lt;&gt;"",COUNTIF('공급자허가'!$A$6:$A$15,'상품'!B7)=1),IF(AND(INDEX('공급자허가'!$C$6:$C$15,MATCH('상품'!B7,'공급자허가'!$A$6:$A$15,0))="승인됨",ISNUMBER(INDEX('공급자허가'!$D$6:$D$15,MATCH('상품'!B7,'공급자허가'!$A$6:$A$15,0))),ISNUMBER(INDEX('공급자허가'!$E$6:$E$15,MATCH('상품'!B7,'공급자허가'!$A$6:$A$15,0))),INDEX('공급자허가'!$D$6:$D$15,MATCH('상품'!B7,'공급자허가'!$A$6:$A$15,0))&lt;='사용안내'!$B$5,INDEX('공급자허가'!$E$6:$E$15,MATCH('상품'!B7,'공급자허가'!$A$6:$A$15,0))&gt;='사용안내'!$B$5,INDEX('공급자허가'!$D$6:$D$15,MATCH('상품'!B7,'공급자허가'!$A$6:$A$15,0))&lt;=INDEX('공급자허가'!$E$6:$E$15,MATCH('상품'!B7,'공급자허가'!$A$6:$A$15,0)),INDEX('공급자허가'!$F$6:$F$15,MATCH('상품'!B7,'공급자허가'!$A$6:$A$15,0))&lt;&gt;"",INDEX('공급자허가'!$G$6:$G$15,MATCH('상품'!B7,'공급자허가'!$A$6:$A$15,0))&lt;&gt;"",INDEX('공급자허가'!$H$6:$H$15,MATCH('상품'!B7,'공급자허가'!$A$6:$A$15,0))&lt;&gt;"",OR(AND(INDEX('공급자허가'!$B$6:$B$15,MATCH('상품'!B7,'공급자허가'!$A$6:$A$15,0))="교내사용",'상품'!G7="교내사용"),AND(INDEX('공급자허가'!$B$6:$B$15,MATCH('상품'!B7,'공급자허가'!$A$6:$A$15,0))="일반판매",OR('상품'!G7="일반판매",'상품'!G7="교내사용")))),"기록유효","보류"),"보류"))</x:f>
        <x:v>보류</x:v>
      </x:c>
      <x:c r="C7" s="2" t="str">
        <x:f>IF('상품'!A7="","",IF(AND('상품'!C7&lt;&gt;"",COUNTIF('표장권리'!$A$6:$A$15,'상품'!C7)=1),IF(AND(INDEX('표장권리'!$C$6:$C$15,MATCH('상품'!C7,'표장권리'!$A$6:$A$15,0))="승인됨",ISNUMBER(INDEX('표장권리'!$D$6:$D$15,MATCH('상품'!C7,'표장권리'!$A$6:$A$15,0))),ISNUMBER(INDEX('표장권리'!$E$6:$E$15,MATCH('상품'!C7,'표장권리'!$A$6:$A$15,0))),INDEX('표장권리'!$D$6:$D$15,MATCH('상품'!C7,'표장권리'!$A$6:$A$15,0))&lt;='사용안내'!$B$5,INDEX('표장권리'!$E$6:$E$15,MATCH('상품'!C7,'표장권리'!$A$6:$A$15,0))&gt;='사용안내'!$B$5,INDEX('표장권리'!$D$6:$D$15,MATCH('상품'!C7,'표장권리'!$A$6:$A$15,0))&lt;=INDEX('표장권리'!$E$6:$E$15,MATCH('상품'!C7,'표장권리'!$A$6:$A$15,0)),INDEX('표장권리'!$F$6:$F$15,MATCH('상품'!C7,'표장권리'!$A$6:$A$15,0))&lt;&gt;"",INDEX('표장권리'!$B$6:$B$15,MATCH('상품'!C7,'표장권리'!$A$6:$A$15,0))&lt;&gt;""),"기록유효","보류"),"보류"))</x:f>
        <x:v>기록유효</x:v>
      </x:c>
      <x:c r="D7" s="2" t="str">
        <x:f>IF('상품'!A7="","",IF(AND('상품'!E7&lt;&gt;"",COUNTIF('도안승인'!$A$6:$A$15,'상품'!E7)=1),IF(AND(INDEX('도안승인'!$E$6:$E$15,MATCH('상품'!E7,'도안승인'!$A$6:$A$15,0))="승인됨",ISNUMBER(INDEX('도안승인'!$F$6:$F$15,MATCH('상품'!E7,'도안승인'!$A$6:$A$15,0))),ISNUMBER(INDEX('도안승인'!$G$6:$G$15,MATCH('상품'!E7,'도안승인'!$A$6:$A$15,0))),INDEX('도안승인'!$F$6:$F$15,MATCH('상품'!E7,'도안승인'!$A$6:$A$15,0))&lt;='사용안내'!$B$5,INDEX('도안승인'!$G$6:$G$15,MATCH('상품'!E7,'도안승인'!$A$6:$A$15,0))&gt;='사용안내'!$B$5,INDEX('도안승인'!$F$6:$F$15,MATCH('상품'!E7,'도안승인'!$A$6:$A$15,0))&lt;=INDEX('도안승인'!$G$6:$G$15,MATCH('상품'!E7,'도안승인'!$A$6:$A$15,0)),INDEX('도안승인'!$H$6:$H$15,MATCH('상품'!E7,'도안승인'!$A$6:$A$15,0))&lt;&gt;"",INDEX('도안승인'!$B$6:$B$15,MATCH('상품'!E7,'도안승인'!$A$6:$A$15,0))='상품'!A7,INDEX('도안승인'!$C$6:$C$15,MATCH('상품'!E7,'도안승인'!$A$6:$A$15,0))='상품'!C7,INDEX('도안승인'!$D$6:$D$15,MATCH('상품'!E7,'도안승인'!$A$6:$A$15,0))='상품'!D7,'상품'!D7&lt;&gt;""),"기록유효","보류"),"보류"))</x:f>
        <x:v>기록유효</x:v>
      </x:c>
      <x:c r="E7" s="2" t="str">
        <x:f>IF('상품'!A7="","",IF(AND('상품'!F7&lt;&gt;"",COUNTIF('판매경로지역'!$A$6:$A$15,'상품'!F7)=1),IF(AND(INDEX('판매경로지역'!$I$6:$I$15,MATCH('상품'!F7,'판매경로지역'!$A$6:$A$15,0))="승인됨",ISNUMBER(INDEX('판매경로지역'!$G$6:$G$15,MATCH('상품'!F7,'판매경로지역'!$A$6:$A$15,0))),ISNUMBER(INDEX('판매경로지역'!$H$6:$H$15,MATCH('상품'!F7,'판매경로지역'!$A$6:$A$15,0))),INDEX('판매경로지역'!$G$6:$G$15,MATCH('상품'!F7,'판매경로지역'!$A$6:$A$15,0))&lt;='사용안내'!$B$5,INDEX('판매경로지역'!$H$6:$H$15,MATCH('상품'!F7,'판매경로지역'!$A$6:$A$15,0))&gt;='사용안내'!$B$5,INDEX('판매경로지역'!$G$6:$G$15,MATCH('상품'!F7,'판매경로지역'!$A$6:$A$15,0))&lt;=INDEX('판매경로지역'!$H$6:$H$15,MATCH('상품'!F7,'판매경로지역'!$A$6:$A$15,0)),INDEX('판매경로지역'!$J$6:$J$15,MATCH('상품'!F7,'판매경로지역'!$A$6:$A$15,0))&lt;&gt;"",INDEX('판매경로지역'!$B$6:$B$15,MATCH('상품'!F7,'판매경로지역'!$A$6:$A$15,0))='상품'!B7,INDEX('판매경로지역'!$C$6:$C$15,MATCH('상품'!F7,'판매경로지역'!$A$6:$A$15,0))='상품'!C7,INDEX('판매경로지역'!$D$6:$D$15,MATCH('상품'!F7,'판매경로지역'!$A$6:$A$15,0))='상품'!A7,INDEX('판매경로지역'!$E$6:$E$15,MATCH('상품'!F7,'판매경로지역'!$A$6:$A$15,0))='상품'!G7,INDEX('판매경로지역'!$F$6:$F$15,MATCH('상품'!F7,'판매경로지역'!$A$6:$A$15,0))='상품'!H7,'상품'!G7&lt;&gt;"",'상품'!H7&lt;&gt;""),"기록유효","보류"),"보류"))</x:f>
        <x:v>보류</x:v>
      </x:c>
      <x:c r="F7" s="2" t="str">
        <x:f>IF('상품'!A7="","",IF(AND('상품'!I7="해당없음",'상품'!J7="해당없음"),"기록유효",IF(AND('상품'!I7&lt;&gt;"",'상품'!J7&lt;&gt;"",COUNTIF('표장권리'!$A$6:$A$15,'상품'!I7)=1,COUNTIF('판매경로지역'!$A$6:$A$15,'상품'!J7)=1),IF(AND(INDEX('표장권리'!$C$6:$C$15,MATCH('상품'!I7,'표장권리'!$A$6:$A$15,0))="승인됨",ISNUMBER(INDEX('표장권리'!$D$6:$D$15,MATCH('상품'!I7,'표장권리'!$A$6:$A$15,0))),ISNUMBER(INDEX('표장권리'!$E$6:$E$15,MATCH('상품'!I7,'표장권리'!$A$6:$A$15,0))),INDEX('표장권리'!$D$6:$D$15,MATCH('상품'!I7,'표장권리'!$A$6:$A$15,0))&lt;='사용안내'!$B$5,INDEX('표장권리'!$E$6:$E$15,MATCH('상품'!I7,'표장권리'!$A$6:$A$15,0))&gt;='사용안내'!$B$5,INDEX('표장권리'!$D$6:$D$15,MATCH('상품'!I7,'표장권리'!$A$6:$A$15,0))&lt;=INDEX('표장권리'!$E$6:$E$15,MATCH('상품'!I7,'표장권리'!$A$6:$A$15,0)),INDEX('표장권리'!$F$6:$F$15,MATCH('상품'!I7,'표장권리'!$A$6:$A$15,0))&lt;&gt;"",TRIM(INDEX('표장권리'!$B$6:$B$15,MATCH('상품'!I7,'표장권리'!$A$6:$A$15,0)))&lt;&gt;"",INDEX('판매경로지역'!$I$6:$I$15,MATCH('상품'!J7,'판매경로지역'!$A$6:$A$15,0))="승인됨",ISNUMBER(INDEX('판매경로지역'!$G$6:$G$15,MATCH('상품'!J7,'판매경로지역'!$A$6:$A$15,0))),ISNUMBER(INDEX('판매경로지역'!$H$6:$H$15,MATCH('상품'!J7,'판매경로지역'!$A$6:$A$15,0))),INDEX('판매경로지역'!$G$6:$G$15,MATCH('상품'!J7,'판매경로지역'!$A$6:$A$15,0))&lt;='사용안내'!$B$5,INDEX('판매경로지역'!$H$6:$H$15,MATCH('상품'!J7,'판매경로지역'!$A$6:$A$15,0))&gt;='사용안내'!$B$5,INDEX('판매경로지역'!$G$6:$G$15,MATCH('상품'!J7,'판매경로지역'!$A$6:$A$15,0))&lt;=INDEX('판매경로지역'!$H$6:$H$15,MATCH('상품'!J7,'판매경로지역'!$A$6:$A$15,0)),INDEX('판매경로지역'!$J$6:$J$15,MATCH('상품'!J7,'판매경로지역'!$A$6:$A$15,0))&lt;&gt;"",INDEX('판매경로지역'!$B$6:$B$15,MATCH('상품'!J7,'판매경로지역'!$A$6:$A$15,0))='상품'!B7,INDEX('판매경로지역'!$C$6:$C$15,MATCH('상품'!J7,'판매경로지역'!$A$6:$A$15,0))='상품'!I7,INDEX('판매경로지역'!$D$6:$D$15,MATCH('상품'!J7,'판매경로지역'!$A$6:$A$15,0))='상품'!A7,INDEX('판매경로지역'!$E$6:$E$15,MATCH('상품'!J7,'판매경로지역'!$A$6:$A$15,0))='상품'!G7,INDEX('판매경로지역'!$F$6:$F$15,MATCH('상품'!J7,'판매경로지역'!$A$6:$A$15,0))='상품'!H7,'상품'!G7&lt;&gt;"",'상품'!H7&lt;&gt;""),"기록유효","보류"),"보류")))</x:f>
        <x:v>기록유효</x:v>
      </x:c>
      <x:c r="G7" s="2" t="str">
        <x:f>IF('상품'!A7="","",IF(AND('상품'!A7&lt;&gt;"",COUNTIF('상품'!$A$6:$A$15,'상품'!A7)=1,'상품'!K7&lt;&gt;""),IF(AND(1=1),"기록유효","보류"),"보류"))</x:f>
        <x:v>기록유효</x:v>
      </x:c>
      <x:c r="H7" s="2" t="str">
        <x:f>IF(A7="","",IF(COUNTIF(B7:G7,"보류")&gt;0,"보류","권한자검토대기"))</x:f>
        <x:v>보류</x:v>
      </x:c>
      <x:c r="I7" s="2" t="str">
        <x:f>IF(A7="","",'상품'!K7)</x:f>
        <x:v>허가담당자</x:v>
      </x:c>
      <x:c r="J7" s="2" t="str">
        <x:f>IF(A7="","",IF(H7="보류","권리자와 증거 보완 또는 정정","권한자의 별도 결정 기록"))</x:f>
        <x:v>권리자와 증거 보완 또는 정정</x:v>
      </x:c>
    </x:row>
    <x:row r="8" ht="32" customHeight="1">
      <x:c r="A8" s="2" t="str">
        <x:f>IF('상품'!A8="","",'상품'!A8)</x:f>
        <x:v>P003</x:v>
      </x:c>
      <x:c r="B8" s="2" t="str">
        <x:f>IF('상품'!A8="","",IF(AND('상품'!B8&lt;&gt;"",COUNTIF('공급자허가'!$A$6:$A$15,'상품'!B8)=1),IF(AND(INDEX('공급자허가'!$C$6:$C$15,MATCH('상품'!B8,'공급자허가'!$A$6:$A$15,0))="승인됨",ISNUMBER(INDEX('공급자허가'!$D$6:$D$15,MATCH('상품'!B8,'공급자허가'!$A$6:$A$15,0))),ISNUMBER(INDEX('공급자허가'!$E$6:$E$15,MATCH('상품'!B8,'공급자허가'!$A$6:$A$15,0))),INDEX('공급자허가'!$D$6:$D$15,MATCH('상품'!B8,'공급자허가'!$A$6:$A$15,0))&lt;='사용안내'!$B$5,INDEX('공급자허가'!$E$6:$E$15,MATCH('상품'!B8,'공급자허가'!$A$6:$A$15,0))&gt;='사용안내'!$B$5,INDEX('공급자허가'!$D$6:$D$15,MATCH('상품'!B8,'공급자허가'!$A$6:$A$15,0))&lt;=INDEX('공급자허가'!$E$6:$E$15,MATCH('상품'!B8,'공급자허가'!$A$6:$A$15,0)),INDEX('공급자허가'!$F$6:$F$15,MATCH('상품'!B8,'공급자허가'!$A$6:$A$15,0))&lt;&gt;"",INDEX('공급자허가'!$G$6:$G$15,MATCH('상품'!B8,'공급자허가'!$A$6:$A$15,0))&lt;&gt;"",INDEX('공급자허가'!$H$6:$H$15,MATCH('상품'!B8,'공급자허가'!$A$6:$A$15,0))&lt;&gt;"",OR(AND(INDEX('공급자허가'!$B$6:$B$15,MATCH('상품'!B8,'공급자허가'!$A$6:$A$15,0))="교내사용",'상품'!G8="교내사용"),AND(INDEX('공급자허가'!$B$6:$B$15,MATCH('상품'!B8,'공급자허가'!$A$6:$A$15,0))="일반판매",OR('상품'!G8="일반판매",'상품'!G8="교내사용")))),"기록유효","보류"),"보류"))</x:f>
        <x:v>기록유효</x:v>
      </x:c>
      <x:c r="C8" s="2" t="str">
        <x:f>IF('상품'!A8="","",IF(AND('상품'!C8&lt;&gt;"",COUNTIF('표장권리'!$A$6:$A$15,'상품'!C8)=1),IF(AND(INDEX('표장권리'!$C$6:$C$15,MATCH('상품'!C8,'표장권리'!$A$6:$A$15,0))="승인됨",ISNUMBER(INDEX('표장권리'!$D$6:$D$15,MATCH('상품'!C8,'표장권리'!$A$6:$A$15,0))),ISNUMBER(INDEX('표장권리'!$E$6:$E$15,MATCH('상품'!C8,'표장권리'!$A$6:$A$15,0))),INDEX('표장권리'!$D$6:$D$15,MATCH('상품'!C8,'표장권리'!$A$6:$A$15,0))&lt;='사용안내'!$B$5,INDEX('표장권리'!$E$6:$E$15,MATCH('상품'!C8,'표장권리'!$A$6:$A$15,0))&gt;='사용안내'!$B$5,INDEX('표장권리'!$D$6:$D$15,MATCH('상품'!C8,'표장권리'!$A$6:$A$15,0))&lt;=INDEX('표장권리'!$E$6:$E$15,MATCH('상품'!C8,'표장권리'!$A$6:$A$15,0)),INDEX('표장권리'!$F$6:$F$15,MATCH('상품'!C8,'표장권리'!$A$6:$A$15,0))&lt;&gt;"",INDEX('표장권리'!$B$6:$B$15,MATCH('상품'!C8,'표장권리'!$A$6:$A$15,0))&lt;&gt;""),"기록유효","보류"),"보류"))</x:f>
        <x:v>기록유효</x:v>
      </x:c>
      <x:c r="D8" s="2" t="str">
        <x:f>IF('상품'!A8="","",IF(AND('상품'!E8&lt;&gt;"",COUNTIF('도안승인'!$A$6:$A$15,'상품'!E8)=1),IF(AND(INDEX('도안승인'!$E$6:$E$15,MATCH('상품'!E8,'도안승인'!$A$6:$A$15,0))="승인됨",ISNUMBER(INDEX('도안승인'!$F$6:$F$15,MATCH('상품'!E8,'도안승인'!$A$6:$A$15,0))),ISNUMBER(INDEX('도안승인'!$G$6:$G$15,MATCH('상품'!E8,'도안승인'!$A$6:$A$15,0))),INDEX('도안승인'!$F$6:$F$15,MATCH('상품'!E8,'도안승인'!$A$6:$A$15,0))&lt;='사용안내'!$B$5,INDEX('도안승인'!$G$6:$G$15,MATCH('상품'!E8,'도안승인'!$A$6:$A$15,0))&gt;='사용안내'!$B$5,INDEX('도안승인'!$F$6:$F$15,MATCH('상품'!E8,'도안승인'!$A$6:$A$15,0))&lt;=INDEX('도안승인'!$G$6:$G$15,MATCH('상품'!E8,'도안승인'!$A$6:$A$15,0)),INDEX('도안승인'!$H$6:$H$15,MATCH('상품'!E8,'도안승인'!$A$6:$A$15,0))&lt;&gt;"",INDEX('도안승인'!$B$6:$B$15,MATCH('상품'!E8,'도안승인'!$A$6:$A$15,0))='상품'!A8,INDEX('도안승인'!$C$6:$C$15,MATCH('상품'!E8,'도안승인'!$A$6:$A$15,0))='상품'!C8,INDEX('도안승인'!$D$6:$D$15,MATCH('상품'!E8,'도안승인'!$A$6:$A$15,0))='상품'!D8,'상품'!D8&lt;&gt;""),"기록유효","보류"),"보류"))</x:f>
        <x:v>기록유효</x:v>
      </x:c>
      <x:c r="E8" s="2" t="str">
        <x:f>IF('상품'!A8="","",IF(AND('상품'!F8&lt;&gt;"",COUNTIF('판매경로지역'!$A$6:$A$15,'상품'!F8)=1),IF(AND(INDEX('판매경로지역'!$I$6:$I$15,MATCH('상품'!F8,'판매경로지역'!$A$6:$A$15,0))="승인됨",ISNUMBER(INDEX('판매경로지역'!$G$6:$G$15,MATCH('상품'!F8,'판매경로지역'!$A$6:$A$15,0))),ISNUMBER(INDEX('판매경로지역'!$H$6:$H$15,MATCH('상품'!F8,'판매경로지역'!$A$6:$A$15,0))),INDEX('판매경로지역'!$G$6:$G$15,MATCH('상품'!F8,'판매경로지역'!$A$6:$A$15,0))&lt;='사용안내'!$B$5,INDEX('판매경로지역'!$H$6:$H$15,MATCH('상품'!F8,'판매경로지역'!$A$6:$A$15,0))&gt;='사용안내'!$B$5,INDEX('판매경로지역'!$G$6:$G$15,MATCH('상품'!F8,'판매경로지역'!$A$6:$A$15,0))&lt;=INDEX('판매경로지역'!$H$6:$H$15,MATCH('상품'!F8,'판매경로지역'!$A$6:$A$15,0)),INDEX('판매경로지역'!$J$6:$J$15,MATCH('상품'!F8,'판매경로지역'!$A$6:$A$15,0))&lt;&gt;"",INDEX('판매경로지역'!$B$6:$B$15,MATCH('상품'!F8,'판매경로지역'!$A$6:$A$15,0))='상품'!B8,INDEX('판매경로지역'!$C$6:$C$15,MATCH('상품'!F8,'판매경로지역'!$A$6:$A$15,0))='상품'!C8,INDEX('판매경로지역'!$D$6:$D$15,MATCH('상품'!F8,'판매경로지역'!$A$6:$A$15,0))='상품'!A8,INDEX('판매경로지역'!$E$6:$E$15,MATCH('상품'!F8,'판매경로지역'!$A$6:$A$15,0))='상품'!G8,INDEX('판매경로지역'!$F$6:$F$15,MATCH('상품'!F8,'판매경로지역'!$A$6:$A$15,0))='상품'!H8,'상품'!G8&lt;&gt;"",'상품'!H8&lt;&gt;""),"기록유효","보류"),"보류"))</x:f>
        <x:v>기록유효</x:v>
      </x:c>
      <x:c r="F8" s="2" t="str">
        <x:f>IF('상품'!A8="","",IF(AND('상품'!I8="해당없음",'상품'!J8="해당없음"),"기록유효",IF(AND('상품'!I8&lt;&gt;"",'상품'!J8&lt;&gt;"",COUNTIF('표장권리'!$A$6:$A$15,'상품'!I8)=1,COUNTIF('판매경로지역'!$A$6:$A$15,'상품'!J8)=1),IF(AND(INDEX('표장권리'!$C$6:$C$15,MATCH('상품'!I8,'표장권리'!$A$6:$A$15,0))="승인됨",ISNUMBER(INDEX('표장권리'!$D$6:$D$15,MATCH('상품'!I8,'표장권리'!$A$6:$A$15,0))),ISNUMBER(INDEX('표장권리'!$E$6:$E$15,MATCH('상품'!I8,'표장권리'!$A$6:$A$15,0))),INDEX('표장권리'!$D$6:$D$15,MATCH('상품'!I8,'표장권리'!$A$6:$A$15,0))&lt;='사용안내'!$B$5,INDEX('표장권리'!$E$6:$E$15,MATCH('상품'!I8,'표장권리'!$A$6:$A$15,0))&gt;='사용안내'!$B$5,INDEX('표장권리'!$D$6:$D$15,MATCH('상품'!I8,'표장권리'!$A$6:$A$15,0))&lt;=INDEX('표장권리'!$E$6:$E$15,MATCH('상품'!I8,'표장권리'!$A$6:$A$15,0)),INDEX('표장권리'!$F$6:$F$15,MATCH('상품'!I8,'표장권리'!$A$6:$A$15,0))&lt;&gt;"",TRIM(INDEX('표장권리'!$B$6:$B$15,MATCH('상품'!I8,'표장권리'!$A$6:$A$15,0)))&lt;&gt;"",INDEX('판매경로지역'!$I$6:$I$15,MATCH('상품'!J8,'판매경로지역'!$A$6:$A$15,0))="승인됨",ISNUMBER(INDEX('판매경로지역'!$G$6:$G$15,MATCH('상품'!J8,'판매경로지역'!$A$6:$A$15,0))),ISNUMBER(INDEX('판매경로지역'!$H$6:$H$15,MATCH('상품'!J8,'판매경로지역'!$A$6:$A$15,0))),INDEX('판매경로지역'!$G$6:$G$15,MATCH('상품'!J8,'판매경로지역'!$A$6:$A$15,0))&lt;='사용안내'!$B$5,INDEX('판매경로지역'!$H$6:$H$15,MATCH('상품'!J8,'판매경로지역'!$A$6:$A$15,0))&gt;='사용안내'!$B$5,INDEX('판매경로지역'!$G$6:$G$15,MATCH('상품'!J8,'판매경로지역'!$A$6:$A$15,0))&lt;=INDEX('판매경로지역'!$H$6:$H$15,MATCH('상품'!J8,'판매경로지역'!$A$6:$A$15,0)),INDEX('판매경로지역'!$J$6:$J$15,MATCH('상품'!J8,'판매경로지역'!$A$6:$A$15,0))&lt;&gt;"",INDEX('판매경로지역'!$B$6:$B$15,MATCH('상품'!J8,'판매경로지역'!$A$6:$A$15,0))='상품'!B8,INDEX('판매경로지역'!$C$6:$C$15,MATCH('상품'!J8,'판매경로지역'!$A$6:$A$15,0))='상품'!I8,INDEX('판매경로지역'!$D$6:$D$15,MATCH('상품'!J8,'판매경로지역'!$A$6:$A$15,0))='상품'!A8,INDEX('판매경로지역'!$E$6:$E$15,MATCH('상품'!J8,'판매경로지역'!$A$6:$A$15,0))='상품'!G8,INDEX('판매경로지역'!$F$6:$F$15,MATCH('상품'!J8,'판매경로지역'!$A$6:$A$15,0))='상품'!H8,'상품'!G8&lt;&gt;"",'상품'!H8&lt;&gt;""),"기록유효","보류"),"보류")))</x:f>
        <x:v>보류</x:v>
      </x:c>
      <x:c r="G8" s="2" t="str">
        <x:f>IF('상품'!A8="","",IF(AND('상품'!A8&lt;&gt;"",COUNTIF('상품'!$A$6:$A$15,'상품'!A8)=1,'상품'!K8&lt;&gt;""),IF(AND(1=1),"기록유효","보류"),"보류"))</x:f>
        <x:v>기록유효</x:v>
      </x:c>
      <x:c r="H8" s="2" t="str">
        <x:f>IF(A8="","",IF(COUNTIF(B8:G8,"보류")&gt;0,"보류","권한자검토대기"))</x:f>
        <x:v>보류</x:v>
      </x:c>
      <x:c r="I8" s="2" t="str">
        <x:f>IF(A8="","",'상품'!K8)</x:f>
        <x:v>허가담당자</x:v>
      </x:c>
      <x:c r="J8" s="2" t="str">
        <x:f>IF(A8="","",IF(H8="보류","권리자와 증거 보완 또는 정정","권한자의 별도 결정 기록"))</x:f>
        <x:v>권리자와 증거 보완 또는 정정</x:v>
      </x:c>
    </x:row>
    <x:row r="9" ht="32" customHeight="1">
      <x:c r="A9" s="2" t="str">
        <x:f>IF('상품'!A9="","",'상품'!A9)</x:f>
        <x:v>P004</x:v>
      </x:c>
      <x:c r="B9" s="2" t="str">
        <x:f>IF('상품'!A9="","",IF(AND('상품'!B9&lt;&gt;"",COUNTIF('공급자허가'!$A$6:$A$15,'상품'!B9)=1),IF(AND(INDEX('공급자허가'!$C$6:$C$15,MATCH('상품'!B9,'공급자허가'!$A$6:$A$15,0))="승인됨",ISNUMBER(INDEX('공급자허가'!$D$6:$D$15,MATCH('상품'!B9,'공급자허가'!$A$6:$A$15,0))),ISNUMBER(INDEX('공급자허가'!$E$6:$E$15,MATCH('상품'!B9,'공급자허가'!$A$6:$A$15,0))),INDEX('공급자허가'!$D$6:$D$15,MATCH('상품'!B9,'공급자허가'!$A$6:$A$15,0))&lt;='사용안내'!$B$5,INDEX('공급자허가'!$E$6:$E$15,MATCH('상품'!B9,'공급자허가'!$A$6:$A$15,0))&gt;='사용안내'!$B$5,INDEX('공급자허가'!$D$6:$D$15,MATCH('상품'!B9,'공급자허가'!$A$6:$A$15,0))&lt;=INDEX('공급자허가'!$E$6:$E$15,MATCH('상품'!B9,'공급자허가'!$A$6:$A$15,0)),INDEX('공급자허가'!$F$6:$F$15,MATCH('상품'!B9,'공급자허가'!$A$6:$A$15,0))&lt;&gt;"",INDEX('공급자허가'!$G$6:$G$15,MATCH('상품'!B9,'공급자허가'!$A$6:$A$15,0))&lt;&gt;"",INDEX('공급자허가'!$H$6:$H$15,MATCH('상품'!B9,'공급자허가'!$A$6:$A$15,0))&lt;&gt;"",OR(AND(INDEX('공급자허가'!$B$6:$B$15,MATCH('상품'!B9,'공급자허가'!$A$6:$A$15,0))="교내사용",'상품'!G9="교내사용"),AND(INDEX('공급자허가'!$B$6:$B$15,MATCH('상품'!B9,'공급자허가'!$A$6:$A$15,0))="일반판매",OR('상품'!G9="일반판매",'상품'!G9="교내사용")))),"기록유효","보류"),"보류"))</x:f>
        <x:v>기록유효</x:v>
      </x:c>
      <x:c r="C9" s="2" t="str">
        <x:f>IF('상품'!A9="","",IF(AND('상품'!C9&lt;&gt;"",COUNTIF('표장권리'!$A$6:$A$15,'상품'!C9)=1),IF(AND(INDEX('표장권리'!$C$6:$C$15,MATCH('상품'!C9,'표장권리'!$A$6:$A$15,0))="승인됨",ISNUMBER(INDEX('표장권리'!$D$6:$D$15,MATCH('상품'!C9,'표장권리'!$A$6:$A$15,0))),ISNUMBER(INDEX('표장권리'!$E$6:$E$15,MATCH('상품'!C9,'표장권리'!$A$6:$A$15,0))),INDEX('표장권리'!$D$6:$D$15,MATCH('상품'!C9,'표장권리'!$A$6:$A$15,0))&lt;='사용안내'!$B$5,INDEX('표장권리'!$E$6:$E$15,MATCH('상품'!C9,'표장권리'!$A$6:$A$15,0))&gt;='사용안내'!$B$5,INDEX('표장권리'!$D$6:$D$15,MATCH('상품'!C9,'표장권리'!$A$6:$A$15,0))&lt;=INDEX('표장권리'!$E$6:$E$15,MATCH('상품'!C9,'표장권리'!$A$6:$A$15,0)),INDEX('표장권리'!$F$6:$F$15,MATCH('상품'!C9,'표장권리'!$A$6:$A$15,0))&lt;&gt;"",INDEX('표장권리'!$B$6:$B$15,MATCH('상품'!C9,'표장권리'!$A$6:$A$15,0))&lt;&gt;""),"기록유효","보류"),"보류"))</x:f>
        <x:v>기록유효</x:v>
      </x:c>
      <x:c r="D9" s="2" t="str">
        <x:f>IF('상품'!A9="","",IF(AND('상품'!E9&lt;&gt;"",COUNTIF('도안승인'!$A$6:$A$15,'상품'!E9)=1),IF(AND(INDEX('도안승인'!$E$6:$E$15,MATCH('상품'!E9,'도안승인'!$A$6:$A$15,0))="승인됨",ISNUMBER(INDEX('도안승인'!$F$6:$F$15,MATCH('상품'!E9,'도안승인'!$A$6:$A$15,0))),ISNUMBER(INDEX('도안승인'!$G$6:$G$15,MATCH('상품'!E9,'도안승인'!$A$6:$A$15,0))),INDEX('도안승인'!$F$6:$F$15,MATCH('상품'!E9,'도안승인'!$A$6:$A$15,0))&lt;='사용안내'!$B$5,INDEX('도안승인'!$G$6:$G$15,MATCH('상품'!E9,'도안승인'!$A$6:$A$15,0))&gt;='사용안내'!$B$5,INDEX('도안승인'!$F$6:$F$15,MATCH('상품'!E9,'도안승인'!$A$6:$A$15,0))&lt;=INDEX('도안승인'!$G$6:$G$15,MATCH('상품'!E9,'도안승인'!$A$6:$A$15,0)),INDEX('도안승인'!$H$6:$H$15,MATCH('상품'!E9,'도안승인'!$A$6:$A$15,0))&lt;&gt;"",INDEX('도안승인'!$B$6:$B$15,MATCH('상품'!E9,'도안승인'!$A$6:$A$15,0))='상품'!A9,INDEX('도안승인'!$C$6:$C$15,MATCH('상품'!E9,'도안승인'!$A$6:$A$15,0))='상품'!C9,INDEX('도안승인'!$D$6:$D$15,MATCH('상품'!E9,'도안승인'!$A$6:$A$15,0))='상품'!D9,'상품'!D9&lt;&gt;""),"기록유효","보류"),"보류"))</x:f>
        <x:v>보류</x:v>
      </x:c>
      <x:c r="E9" s="2" t="str">
        <x:f>IF('상품'!A9="","",IF(AND('상품'!F9&lt;&gt;"",COUNTIF('판매경로지역'!$A$6:$A$15,'상품'!F9)=1),IF(AND(INDEX('판매경로지역'!$I$6:$I$15,MATCH('상품'!F9,'판매경로지역'!$A$6:$A$15,0))="승인됨",ISNUMBER(INDEX('판매경로지역'!$G$6:$G$15,MATCH('상품'!F9,'판매경로지역'!$A$6:$A$15,0))),ISNUMBER(INDEX('판매경로지역'!$H$6:$H$15,MATCH('상품'!F9,'판매경로지역'!$A$6:$A$15,0))),INDEX('판매경로지역'!$G$6:$G$15,MATCH('상품'!F9,'판매경로지역'!$A$6:$A$15,0))&lt;='사용안내'!$B$5,INDEX('판매경로지역'!$H$6:$H$15,MATCH('상품'!F9,'판매경로지역'!$A$6:$A$15,0))&gt;='사용안내'!$B$5,INDEX('판매경로지역'!$G$6:$G$15,MATCH('상품'!F9,'판매경로지역'!$A$6:$A$15,0))&lt;=INDEX('판매경로지역'!$H$6:$H$15,MATCH('상품'!F9,'판매경로지역'!$A$6:$A$15,0)),INDEX('판매경로지역'!$J$6:$J$15,MATCH('상품'!F9,'판매경로지역'!$A$6:$A$15,0))&lt;&gt;"",INDEX('판매경로지역'!$B$6:$B$15,MATCH('상품'!F9,'판매경로지역'!$A$6:$A$15,0))='상품'!B9,INDEX('판매경로지역'!$C$6:$C$15,MATCH('상품'!F9,'판매경로지역'!$A$6:$A$15,0))='상품'!C9,INDEX('판매경로지역'!$D$6:$D$15,MATCH('상품'!F9,'판매경로지역'!$A$6:$A$15,0))='상품'!A9,INDEX('판매경로지역'!$E$6:$E$15,MATCH('상품'!F9,'판매경로지역'!$A$6:$A$15,0))='상품'!G9,INDEX('판매경로지역'!$F$6:$F$15,MATCH('상품'!F9,'판매경로지역'!$A$6:$A$15,0))='상품'!H9,'상품'!G9&lt;&gt;"",'상품'!H9&lt;&gt;""),"기록유효","보류"),"보류"))</x:f>
        <x:v>기록유효</x:v>
      </x:c>
      <x:c r="F9" s="2" t="str">
        <x:f>IF('상품'!A9="","",IF(AND('상품'!I9="해당없음",'상품'!J9="해당없음"),"기록유효",IF(AND('상품'!I9&lt;&gt;"",'상품'!J9&lt;&gt;"",COUNTIF('표장권리'!$A$6:$A$15,'상품'!I9)=1,COUNTIF('판매경로지역'!$A$6:$A$15,'상품'!J9)=1),IF(AND(INDEX('표장권리'!$C$6:$C$15,MATCH('상품'!I9,'표장권리'!$A$6:$A$15,0))="승인됨",ISNUMBER(INDEX('표장권리'!$D$6:$D$15,MATCH('상품'!I9,'표장권리'!$A$6:$A$15,0))),ISNUMBER(INDEX('표장권리'!$E$6:$E$15,MATCH('상품'!I9,'표장권리'!$A$6:$A$15,0))),INDEX('표장권리'!$D$6:$D$15,MATCH('상품'!I9,'표장권리'!$A$6:$A$15,0))&lt;='사용안내'!$B$5,INDEX('표장권리'!$E$6:$E$15,MATCH('상품'!I9,'표장권리'!$A$6:$A$15,0))&gt;='사용안내'!$B$5,INDEX('표장권리'!$D$6:$D$15,MATCH('상품'!I9,'표장권리'!$A$6:$A$15,0))&lt;=INDEX('표장권리'!$E$6:$E$15,MATCH('상품'!I9,'표장권리'!$A$6:$A$15,0)),INDEX('표장권리'!$F$6:$F$15,MATCH('상품'!I9,'표장권리'!$A$6:$A$15,0))&lt;&gt;"",TRIM(INDEX('표장권리'!$B$6:$B$15,MATCH('상품'!I9,'표장권리'!$A$6:$A$15,0)))&lt;&gt;"",INDEX('판매경로지역'!$I$6:$I$15,MATCH('상품'!J9,'판매경로지역'!$A$6:$A$15,0))="승인됨",ISNUMBER(INDEX('판매경로지역'!$G$6:$G$15,MATCH('상품'!J9,'판매경로지역'!$A$6:$A$15,0))),ISNUMBER(INDEX('판매경로지역'!$H$6:$H$15,MATCH('상품'!J9,'판매경로지역'!$A$6:$A$15,0))),INDEX('판매경로지역'!$G$6:$G$15,MATCH('상품'!J9,'판매경로지역'!$A$6:$A$15,0))&lt;='사용안내'!$B$5,INDEX('판매경로지역'!$H$6:$H$15,MATCH('상품'!J9,'판매경로지역'!$A$6:$A$15,0))&gt;='사용안내'!$B$5,INDEX('판매경로지역'!$G$6:$G$15,MATCH('상품'!J9,'판매경로지역'!$A$6:$A$15,0))&lt;=INDEX('판매경로지역'!$H$6:$H$15,MATCH('상품'!J9,'판매경로지역'!$A$6:$A$15,0)),INDEX('판매경로지역'!$J$6:$J$15,MATCH('상품'!J9,'판매경로지역'!$A$6:$A$15,0))&lt;&gt;"",INDEX('판매경로지역'!$B$6:$B$15,MATCH('상품'!J9,'판매경로지역'!$A$6:$A$15,0))='상품'!B9,INDEX('판매경로지역'!$C$6:$C$15,MATCH('상품'!J9,'판매경로지역'!$A$6:$A$15,0))='상품'!I9,INDEX('판매경로지역'!$D$6:$D$15,MATCH('상품'!J9,'판매경로지역'!$A$6:$A$15,0))='상품'!A9,INDEX('판매경로지역'!$E$6:$E$15,MATCH('상품'!J9,'판매경로지역'!$A$6:$A$15,0))='상품'!G9,INDEX('판매경로지역'!$F$6:$F$15,MATCH('상품'!J9,'판매경로지역'!$A$6:$A$15,0))='상품'!H9,'상품'!G9&lt;&gt;"",'상품'!H9&lt;&gt;""),"기록유효","보류"),"보류")))</x:f>
        <x:v>기록유효</x:v>
      </x:c>
      <x:c r="G9" s="2" t="str">
        <x:f>IF('상품'!A9="","",IF(AND('상품'!A9&lt;&gt;"",COUNTIF('상품'!$A$6:$A$15,'상품'!A9)=1,'상품'!K9&lt;&gt;""),IF(AND(1=1),"기록유효","보류"),"보류"))</x:f>
        <x:v>기록유효</x:v>
      </x:c>
      <x:c r="H9" s="2" t="str">
        <x:f>IF(A9="","",IF(COUNTIF(B9:G9,"보류")&gt;0,"보류","권한자검토대기"))</x:f>
        <x:v>보류</x:v>
      </x:c>
      <x:c r="I9" s="2" t="str">
        <x:f>IF(A9="","",'상품'!K9)</x:f>
        <x:v>허가담당자</x:v>
      </x:c>
      <x:c r="J9" s="2" t="str">
        <x:f>IF(A9="","",IF(H9="보류","권리자와 증거 보완 또는 정정","권한자의 별도 결정 기록"))</x:f>
        <x:v>권리자와 증거 보완 또는 정정</x:v>
      </x:c>
    </x:row>
    <x:row r="10" ht="32" customHeight="1">
      <x:c r="A10" s="2" t="str">
        <x:f>IF('상품'!A10="","",'상품'!A10)</x:f>
        <x:v>P005</x:v>
      </x:c>
      <x:c r="B10" s="2" t="str">
        <x:f>IF('상품'!A10="","",IF(AND('상품'!B10&lt;&gt;"",COUNTIF('공급자허가'!$A$6:$A$15,'상품'!B10)=1),IF(AND(INDEX('공급자허가'!$C$6:$C$15,MATCH('상품'!B10,'공급자허가'!$A$6:$A$15,0))="승인됨",ISNUMBER(INDEX('공급자허가'!$D$6:$D$15,MATCH('상품'!B10,'공급자허가'!$A$6:$A$15,0))),ISNUMBER(INDEX('공급자허가'!$E$6:$E$15,MATCH('상품'!B10,'공급자허가'!$A$6:$A$15,0))),INDEX('공급자허가'!$D$6:$D$15,MATCH('상품'!B10,'공급자허가'!$A$6:$A$15,0))&lt;='사용안내'!$B$5,INDEX('공급자허가'!$E$6:$E$15,MATCH('상품'!B10,'공급자허가'!$A$6:$A$15,0))&gt;='사용안내'!$B$5,INDEX('공급자허가'!$D$6:$D$15,MATCH('상품'!B10,'공급자허가'!$A$6:$A$15,0))&lt;=INDEX('공급자허가'!$E$6:$E$15,MATCH('상품'!B10,'공급자허가'!$A$6:$A$15,0)),INDEX('공급자허가'!$F$6:$F$15,MATCH('상품'!B10,'공급자허가'!$A$6:$A$15,0))&lt;&gt;"",INDEX('공급자허가'!$G$6:$G$15,MATCH('상품'!B10,'공급자허가'!$A$6:$A$15,0))&lt;&gt;"",INDEX('공급자허가'!$H$6:$H$15,MATCH('상품'!B10,'공급자허가'!$A$6:$A$15,0))&lt;&gt;"",OR(AND(INDEX('공급자허가'!$B$6:$B$15,MATCH('상품'!B10,'공급자허가'!$A$6:$A$15,0))="교내사용",'상품'!G10="교내사용"),AND(INDEX('공급자허가'!$B$6:$B$15,MATCH('상품'!B10,'공급자허가'!$A$6:$A$15,0))="일반판매",OR('상품'!G10="일반판매",'상품'!G10="교내사용")))),"기록유효","보류"),"보류"))</x:f>
        <x:v>기록유효</x:v>
      </x:c>
      <x:c r="C10" s="2" t="str">
        <x:f>IF('상품'!A10="","",IF(AND('상품'!C10&lt;&gt;"",COUNTIF('표장권리'!$A$6:$A$15,'상품'!C10)=1),IF(AND(INDEX('표장권리'!$C$6:$C$15,MATCH('상품'!C10,'표장권리'!$A$6:$A$15,0))="승인됨",ISNUMBER(INDEX('표장권리'!$D$6:$D$15,MATCH('상품'!C10,'표장권리'!$A$6:$A$15,0))),ISNUMBER(INDEX('표장권리'!$E$6:$E$15,MATCH('상품'!C10,'표장권리'!$A$6:$A$15,0))),INDEX('표장권리'!$D$6:$D$15,MATCH('상품'!C10,'표장권리'!$A$6:$A$15,0))&lt;='사용안내'!$B$5,INDEX('표장권리'!$E$6:$E$15,MATCH('상품'!C10,'표장권리'!$A$6:$A$15,0))&gt;='사용안내'!$B$5,INDEX('표장권리'!$D$6:$D$15,MATCH('상품'!C10,'표장권리'!$A$6:$A$15,0))&lt;=INDEX('표장권리'!$E$6:$E$15,MATCH('상품'!C10,'표장권리'!$A$6:$A$15,0)),INDEX('표장권리'!$F$6:$F$15,MATCH('상품'!C10,'표장권리'!$A$6:$A$15,0))&lt;&gt;"",INDEX('표장권리'!$B$6:$B$15,MATCH('상품'!C10,'표장권리'!$A$6:$A$15,0))&lt;&gt;""),"기록유효","보류"),"보류"))</x:f>
        <x:v>기록유효</x:v>
      </x:c>
      <x:c r="D10" s="2" t="str">
        <x:f>IF('상품'!A10="","",IF(AND('상품'!E10&lt;&gt;"",COUNTIF('도안승인'!$A$6:$A$15,'상품'!E10)=1),IF(AND(INDEX('도안승인'!$E$6:$E$15,MATCH('상품'!E10,'도안승인'!$A$6:$A$15,0))="승인됨",ISNUMBER(INDEX('도안승인'!$F$6:$F$15,MATCH('상품'!E10,'도안승인'!$A$6:$A$15,0))),ISNUMBER(INDEX('도안승인'!$G$6:$G$15,MATCH('상품'!E10,'도안승인'!$A$6:$A$15,0))),INDEX('도안승인'!$F$6:$F$15,MATCH('상품'!E10,'도안승인'!$A$6:$A$15,0))&lt;='사용안내'!$B$5,INDEX('도안승인'!$G$6:$G$15,MATCH('상품'!E10,'도안승인'!$A$6:$A$15,0))&gt;='사용안내'!$B$5,INDEX('도안승인'!$F$6:$F$15,MATCH('상품'!E10,'도안승인'!$A$6:$A$15,0))&lt;=INDEX('도안승인'!$G$6:$G$15,MATCH('상품'!E10,'도안승인'!$A$6:$A$15,0)),INDEX('도안승인'!$H$6:$H$15,MATCH('상품'!E10,'도안승인'!$A$6:$A$15,0))&lt;&gt;"",INDEX('도안승인'!$B$6:$B$15,MATCH('상품'!E10,'도안승인'!$A$6:$A$15,0))='상품'!A10,INDEX('도안승인'!$C$6:$C$15,MATCH('상품'!E10,'도안승인'!$A$6:$A$15,0))='상품'!C10,INDEX('도안승인'!$D$6:$D$15,MATCH('상품'!E10,'도안승인'!$A$6:$A$15,0))='상품'!D10,'상품'!D10&lt;&gt;""),"기록유효","보류"),"보류"))</x:f>
        <x:v>기록유효</x:v>
      </x:c>
      <x:c r="E10" s="2" t="str">
        <x:f>IF('상품'!A10="","",IF(AND('상품'!F10&lt;&gt;"",COUNTIF('판매경로지역'!$A$6:$A$15,'상품'!F10)=1),IF(AND(INDEX('판매경로지역'!$I$6:$I$15,MATCH('상품'!F10,'판매경로지역'!$A$6:$A$15,0))="승인됨",ISNUMBER(INDEX('판매경로지역'!$G$6:$G$15,MATCH('상품'!F10,'판매경로지역'!$A$6:$A$15,0))),ISNUMBER(INDEX('판매경로지역'!$H$6:$H$15,MATCH('상품'!F10,'판매경로지역'!$A$6:$A$15,0))),INDEX('판매경로지역'!$G$6:$G$15,MATCH('상품'!F10,'판매경로지역'!$A$6:$A$15,0))&lt;='사용안내'!$B$5,INDEX('판매경로지역'!$H$6:$H$15,MATCH('상품'!F10,'판매경로지역'!$A$6:$A$15,0))&gt;='사용안내'!$B$5,INDEX('판매경로지역'!$G$6:$G$15,MATCH('상품'!F10,'판매경로지역'!$A$6:$A$15,0))&lt;=INDEX('판매경로지역'!$H$6:$H$15,MATCH('상품'!F10,'판매경로지역'!$A$6:$A$15,0)),INDEX('판매경로지역'!$J$6:$J$15,MATCH('상품'!F10,'판매경로지역'!$A$6:$A$15,0))&lt;&gt;"",INDEX('판매경로지역'!$B$6:$B$15,MATCH('상품'!F10,'판매경로지역'!$A$6:$A$15,0))='상품'!B10,INDEX('판매경로지역'!$C$6:$C$15,MATCH('상품'!F10,'판매경로지역'!$A$6:$A$15,0))='상품'!C10,INDEX('판매경로지역'!$D$6:$D$15,MATCH('상품'!F10,'판매경로지역'!$A$6:$A$15,0))='상품'!A10,INDEX('판매경로지역'!$E$6:$E$15,MATCH('상품'!F10,'판매경로지역'!$A$6:$A$15,0))='상품'!G10,INDEX('판매경로지역'!$F$6:$F$15,MATCH('상품'!F10,'판매경로지역'!$A$6:$A$15,0))='상품'!H10,'상품'!G10&lt;&gt;"",'상품'!H10&lt;&gt;""),"기록유효","보류"),"보류"))</x:f>
        <x:v>기록유효</x:v>
      </x:c>
      <x:c r="F10" s="2" t="str">
        <x:f>IF('상품'!A10="","",IF(AND('상품'!I10="해당없음",'상품'!J10="해당없음"),"기록유효",IF(AND('상품'!I10&lt;&gt;"",'상품'!J10&lt;&gt;"",COUNTIF('표장권리'!$A$6:$A$15,'상품'!I10)=1,COUNTIF('판매경로지역'!$A$6:$A$15,'상품'!J10)=1),IF(AND(INDEX('표장권리'!$C$6:$C$15,MATCH('상품'!I10,'표장권리'!$A$6:$A$15,0))="승인됨",ISNUMBER(INDEX('표장권리'!$D$6:$D$15,MATCH('상품'!I10,'표장권리'!$A$6:$A$15,0))),ISNUMBER(INDEX('표장권리'!$E$6:$E$15,MATCH('상품'!I10,'표장권리'!$A$6:$A$15,0))),INDEX('표장권리'!$D$6:$D$15,MATCH('상품'!I10,'표장권리'!$A$6:$A$15,0))&lt;='사용안내'!$B$5,INDEX('표장권리'!$E$6:$E$15,MATCH('상품'!I10,'표장권리'!$A$6:$A$15,0))&gt;='사용안내'!$B$5,INDEX('표장권리'!$D$6:$D$15,MATCH('상품'!I10,'표장권리'!$A$6:$A$15,0))&lt;=INDEX('표장권리'!$E$6:$E$15,MATCH('상품'!I10,'표장권리'!$A$6:$A$15,0)),INDEX('표장권리'!$F$6:$F$15,MATCH('상품'!I10,'표장권리'!$A$6:$A$15,0))&lt;&gt;"",TRIM(INDEX('표장권리'!$B$6:$B$15,MATCH('상품'!I10,'표장권리'!$A$6:$A$15,0)))&lt;&gt;"",INDEX('판매경로지역'!$I$6:$I$15,MATCH('상품'!J10,'판매경로지역'!$A$6:$A$15,0))="승인됨",ISNUMBER(INDEX('판매경로지역'!$G$6:$G$15,MATCH('상품'!J10,'판매경로지역'!$A$6:$A$15,0))),ISNUMBER(INDEX('판매경로지역'!$H$6:$H$15,MATCH('상품'!J10,'판매경로지역'!$A$6:$A$15,0))),INDEX('판매경로지역'!$G$6:$G$15,MATCH('상품'!J10,'판매경로지역'!$A$6:$A$15,0))&lt;='사용안내'!$B$5,INDEX('판매경로지역'!$H$6:$H$15,MATCH('상품'!J10,'판매경로지역'!$A$6:$A$15,0))&gt;='사용안내'!$B$5,INDEX('판매경로지역'!$G$6:$G$15,MATCH('상품'!J10,'판매경로지역'!$A$6:$A$15,0))&lt;=INDEX('판매경로지역'!$H$6:$H$15,MATCH('상품'!J10,'판매경로지역'!$A$6:$A$15,0)),INDEX('판매경로지역'!$J$6:$J$15,MATCH('상품'!J10,'판매경로지역'!$A$6:$A$15,0))&lt;&gt;"",INDEX('판매경로지역'!$B$6:$B$15,MATCH('상품'!J10,'판매경로지역'!$A$6:$A$15,0))='상품'!B10,INDEX('판매경로지역'!$C$6:$C$15,MATCH('상품'!J10,'판매경로지역'!$A$6:$A$15,0))='상품'!I10,INDEX('판매경로지역'!$D$6:$D$15,MATCH('상품'!J10,'판매경로지역'!$A$6:$A$15,0))='상품'!A10,INDEX('판매경로지역'!$E$6:$E$15,MATCH('상품'!J10,'판매경로지역'!$A$6:$A$15,0))='상품'!G10,INDEX('판매경로지역'!$F$6:$F$15,MATCH('상품'!J10,'판매경로지역'!$A$6:$A$15,0))='상품'!H10,'상품'!G10&lt;&gt;"",'상품'!H10&lt;&gt;""),"기록유효","보류"),"보류")))</x:f>
        <x:v>기록유효</x:v>
      </x:c>
      <x:c r="G10" s="2" t="str">
        <x:f>IF('상품'!A10="","",IF(AND('상품'!A10&lt;&gt;"",COUNTIF('상품'!$A$6:$A$15,'상품'!A10)=1,'상품'!K10&lt;&gt;""),IF(AND(1=1),"기록유효","보류"),"보류"))</x:f>
        <x:v>기록유효</x:v>
      </x:c>
      <x:c r="H10" s="2" t="str">
        <x:f>IF(A10="","",IF(COUNTIF(B10:G10,"보류")&gt;0,"보류","권한자검토대기"))</x:f>
        <x:v>권한자검토대기</x:v>
      </x:c>
      <x:c r="I10" s="2" t="str">
        <x:f>IF(A10="","",'상품'!K10)</x:f>
        <x:v>허가담당자</x:v>
      </x:c>
      <x:c r="J10" s="2" t="str">
        <x:f>IF(A10="","",IF(H10="보류","권리자와 증거 보완 또는 정정","권한자의 별도 결정 기록"))</x:f>
        <x:v>권한자의 별도 결정 기록</x:v>
      </x:c>
    </x:row>
    <x:row r="11" ht="32" customHeight="1">
      <x:c r="A11" s="2" t="str">
        <x:f>IF('상품'!A11="","",'상품'!A11)</x:f>
        <x:v>P006</x:v>
      </x:c>
      <x:c r="B11" s="2" t="str">
        <x:f>IF('상품'!A11="","",IF(AND('상품'!B11&lt;&gt;"",COUNTIF('공급자허가'!$A$6:$A$15,'상품'!B11)=1),IF(AND(INDEX('공급자허가'!$C$6:$C$15,MATCH('상품'!B11,'공급자허가'!$A$6:$A$15,0))="승인됨",ISNUMBER(INDEX('공급자허가'!$D$6:$D$15,MATCH('상품'!B11,'공급자허가'!$A$6:$A$15,0))),ISNUMBER(INDEX('공급자허가'!$E$6:$E$15,MATCH('상품'!B11,'공급자허가'!$A$6:$A$15,0))),INDEX('공급자허가'!$D$6:$D$15,MATCH('상품'!B11,'공급자허가'!$A$6:$A$15,0))&lt;='사용안내'!$B$5,INDEX('공급자허가'!$E$6:$E$15,MATCH('상품'!B11,'공급자허가'!$A$6:$A$15,0))&gt;='사용안내'!$B$5,INDEX('공급자허가'!$D$6:$D$15,MATCH('상품'!B11,'공급자허가'!$A$6:$A$15,0))&lt;=INDEX('공급자허가'!$E$6:$E$15,MATCH('상품'!B11,'공급자허가'!$A$6:$A$15,0)),INDEX('공급자허가'!$F$6:$F$15,MATCH('상품'!B11,'공급자허가'!$A$6:$A$15,0))&lt;&gt;"",INDEX('공급자허가'!$G$6:$G$15,MATCH('상품'!B11,'공급자허가'!$A$6:$A$15,0))&lt;&gt;"",INDEX('공급자허가'!$H$6:$H$15,MATCH('상품'!B11,'공급자허가'!$A$6:$A$15,0))&lt;&gt;"",OR(AND(INDEX('공급자허가'!$B$6:$B$15,MATCH('상품'!B11,'공급자허가'!$A$6:$A$15,0))="교내사용",'상품'!G11="교내사용"),AND(INDEX('공급자허가'!$B$6:$B$15,MATCH('상품'!B11,'공급자허가'!$A$6:$A$15,0))="일반판매",OR('상품'!G11="일반판매",'상품'!G11="교내사용")))),"기록유효","보류"),"보류"))</x:f>
        <x:v>보류</x:v>
      </x:c>
      <x:c r="C11" s="2" t="str">
        <x:f>IF('상품'!A11="","",IF(AND('상품'!C11&lt;&gt;"",COUNTIF('표장권리'!$A$6:$A$15,'상품'!C11)=1),IF(AND(INDEX('표장권리'!$C$6:$C$15,MATCH('상품'!C11,'표장권리'!$A$6:$A$15,0))="승인됨",ISNUMBER(INDEX('표장권리'!$D$6:$D$15,MATCH('상품'!C11,'표장권리'!$A$6:$A$15,0))),ISNUMBER(INDEX('표장권리'!$E$6:$E$15,MATCH('상품'!C11,'표장권리'!$A$6:$A$15,0))),INDEX('표장권리'!$D$6:$D$15,MATCH('상품'!C11,'표장권리'!$A$6:$A$15,0))&lt;='사용안내'!$B$5,INDEX('표장권리'!$E$6:$E$15,MATCH('상품'!C11,'표장권리'!$A$6:$A$15,0))&gt;='사용안내'!$B$5,INDEX('표장권리'!$D$6:$D$15,MATCH('상품'!C11,'표장권리'!$A$6:$A$15,0))&lt;=INDEX('표장권리'!$E$6:$E$15,MATCH('상품'!C11,'표장권리'!$A$6:$A$15,0)),INDEX('표장권리'!$F$6:$F$15,MATCH('상품'!C11,'표장권리'!$A$6:$A$15,0))&lt;&gt;"",INDEX('표장권리'!$B$6:$B$15,MATCH('상품'!C11,'표장권리'!$A$6:$A$15,0))&lt;&gt;""),"기록유효","보류"),"보류"))</x:f>
        <x:v>기록유효</x:v>
      </x:c>
      <x:c r="D11" s="2" t="str">
        <x:f>IF('상품'!A11="","",IF(AND('상품'!E11&lt;&gt;"",COUNTIF('도안승인'!$A$6:$A$15,'상품'!E11)=1),IF(AND(INDEX('도안승인'!$E$6:$E$15,MATCH('상품'!E11,'도안승인'!$A$6:$A$15,0))="승인됨",ISNUMBER(INDEX('도안승인'!$F$6:$F$15,MATCH('상품'!E11,'도안승인'!$A$6:$A$15,0))),ISNUMBER(INDEX('도안승인'!$G$6:$G$15,MATCH('상품'!E11,'도안승인'!$A$6:$A$15,0))),INDEX('도안승인'!$F$6:$F$15,MATCH('상품'!E11,'도안승인'!$A$6:$A$15,0))&lt;='사용안내'!$B$5,INDEX('도안승인'!$G$6:$G$15,MATCH('상품'!E11,'도안승인'!$A$6:$A$15,0))&gt;='사용안내'!$B$5,INDEX('도안승인'!$F$6:$F$15,MATCH('상품'!E11,'도안승인'!$A$6:$A$15,0))&lt;=INDEX('도안승인'!$G$6:$G$15,MATCH('상품'!E11,'도안승인'!$A$6:$A$15,0)),INDEX('도안승인'!$H$6:$H$15,MATCH('상품'!E11,'도안승인'!$A$6:$A$15,0))&lt;&gt;"",INDEX('도안승인'!$B$6:$B$15,MATCH('상품'!E11,'도안승인'!$A$6:$A$15,0))='상품'!A11,INDEX('도안승인'!$C$6:$C$15,MATCH('상품'!E11,'도안승인'!$A$6:$A$15,0))='상품'!C11,INDEX('도안승인'!$D$6:$D$15,MATCH('상품'!E11,'도안승인'!$A$6:$A$15,0))='상품'!D11,'상품'!D11&lt;&gt;""),"기록유효","보류"),"보류"))</x:f>
        <x:v>보류</x:v>
      </x:c>
      <x:c r="E11" s="2" t="str">
        <x:f>IF('상품'!A11="","",IF(AND('상품'!F11&lt;&gt;"",COUNTIF('판매경로지역'!$A$6:$A$15,'상품'!F11)=1),IF(AND(INDEX('판매경로지역'!$I$6:$I$15,MATCH('상품'!F11,'판매경로지역'!$A$6:$A$15,0))="승인됨",ISNUMBER(INDEX('판매경로지역'!$G$6:$G$15,MATCH('상품'!F11,'판매경로지역'!$A$6:$A$15,0))),ISNUMBER(INDEX('판매경로지역'!$H$6:$H$15,MATCH('상품'!F11,'판매경로지역'!$A$6:$A$15,0))),INDEX('판매경로지역'!$G$6:$G$15,MATCH('상품'!F11,'판매경로지역'!$A$6:$A$15,0))&lt;='사용안내'!$B$5,INDEX('판매경로지역'!$H$6:$H$15,MATCH('상품'!F11,'판매경로지역'!$A$6:$A$15,0))&gt;='사용안내'!$B$5,INDEX('판매경로지역'!$G$6:$G$15,MATCH('상품'!F11,'판매경로지역'!$A$6:$A$15,0))&lt;=INDEX('판매경로지역'!$H$6:$H$15,MATCH('상품'!F11,'판매경로지역'!$A$6:$A$15,0)),INDEX('판매경로지역'!$J$6:$J$15,MATCH('상품'!F11,'판매경로지역'!$A$6:$A$15,0))&lt;&gt;"",INDEX('판매경로지역'!$B$6:$B$15,MATCH('상품'!F11,'판매경로지역'!$A$6:$A$15,0))='상품'!B11,INDEX('판매경로지역'!$C$6:$C$15,MATCH('상품'!F11,'판매경로지역'!$A$6:$A$15,0))='상품'!C11,INDEX('판매경로지역'!$D$6:$D$15,MATCH('상품'!F11,'판매경로지역'!$A$6:$A$15,0))='상품'!A11,INDEX('판매경로지역'!$E$6:$E$15,MATCH('상품'!F11,'판매경로지역'!$A$6:$A$15,0))='상품'!G11,INDEX('판매경로지역'!$F$6:$F$15,MATCH('상품'!F11,'판매경로지역'!$A$6:$A$15,0))='상품'!H11,'상품'!G11&lt;&gt;"",'상품'!H11&lt;&gt;""),"기록유효","보류"),"보류"))</x:f>
        <x:v>기록유효</x:v>
      </x:c>
      <x:c r="F11" s="2" t="str">
        <x:f>IF('상품'!A11="","",IF(AND('상품'!I11="해당없음",'상품'!J11="해당없음"),"기록유효",IF(AND('상품'!I11&lt;&gt;"",'상품'!J11&lt;&gt;"",COUNTIF('표장권리'!$A$6:$A$15,'상품'!I11)=1,COUNTIF('판매경로지역'!$A$6:$A$15,'상품'!J11)=1),IF(AND(INDEX('표장권리'!$C$6:$C$15,MATCH('상품'!I11,'표장권리'!$A$6:$A$15,0))="승인됨",ISNUMBER(INDEX('표장권리'!$D$6:$D$15,MATCH('상품'!I11,'표장권리'!$A$6:$A$15,0))),ISNUMBER(INDEX('표장권리'!$E$6:$E$15,MATCH('상품'!I11,'표장권리'!$A$6:$A$15,0))),INDEX('표장권리'!$D$6:$D$15,MATCH('상품'!I11,'표장권리'!$A$6:$A$15,0))&lt;='사용안내'!$B$5,INDEX('표장권리'!$E$6:$E$15,MATCH('상품'!I11,'표장권리'!$A$6:$A$15,0))&gt;='사용안내'!$B$5,INDEX('표장권리'!$D$6:$D$15,MATCH('상품'!I11,'표장권리'!$A$6:$A$15,0))&lt;=INDEX('표장권리'!$E$6:$E$15,MATCH('상품'!I11,'표장권리'!$A$6:$A$15,0)),INDEX('표장권리'!$F$6:$F$15,MATCH('상품'!I11,'표장권리'!$A$6:$A$15,0))&lt;&gt;"",TRIM(INDEX('표장권리'!$B$6:$B$15,MATCH('상품'!I11,'표장권리'!$A$6:$A$15,0)))&lt;&gt;"",INDEX('판매경로지역'!$I$6:$I$15,MATCH('상품'!J11,'판매경로지역'!$A$6:$A$15,0))="승인됨",ISNUMBER(INDEX('판매경로지역'!$G$6:$G$15,MATCH('상품'!J11,'판매경로지역'!$A$6:$A$15,0))),ISNUMBER(INDEX('판매경로지역'!$H$6:$H$15,MATCH('상품'!J11,'판매경로지역'!$A$6:$A$15,0))),INDEX('판매경로지역'!$G$6:$G$15,MATCH('상품'!J11,'판매경로지역'!$A$6:$A$15,0))&lt;='사용안내'!$B$5,INDEX('판매경로지역'!$H$6:$H$15,MATCH('상품'!J11,'판매경로지역'!$A$6:$A$15,0))&gt;='사용안내'!$B$5,INDEX('판매경로지역'!$G$6:$G$15,MATCH('상품'!J11,'판매경로지역'!$A$6:$A$15,0))&lt;=INDEX('판매경로지역'!$H$6:$H$15,MATCH('상품'!J11,'판매경로지역'!$A$6:$A$15,0)),INDEX('판매경로지역'!$J$6:$J$15,MATCH('상품'!J11,'판매경로지역'!$A$6:$A$15,0))&lt;&gt;"",INDEX('판매경로지역'!$B$6:$B$15,MATCH('상품'!J11,'판매경로지역'!$A$6:$A$15,0))='상품'!B11,INDEX('판매경로지역'!$C$6:$C$15,MATCH('상품'!J11,'판매경로지역'!$A$6:$A$15,0))='상품'!I11,INDEX('판매경로지역'!$D$6:$D$15,MATCH('상품'!J11,'판매경로지역'!$A$6:$A$15,0))='상품'!A11,INDEX('판매경로지역'!$E$6:$E$15,MATCH('상품'!J11,'판매경로지역'!$A$6:$A$15,0))='상품'!G11,INDEX('판매경로지역'!$F$6:$F$15,MATCH('상품'!J11,'판매경로지역'!$A$6:$A$15,0))='상품'!H11,'상품'!G11&lt;&gt;"",'상품'!H11&lt;&gt;""),"기록유효","보류"),"보류")))</x:f>
        <x:v>보류</x:v>
      </x:c>
      <x:c r="G11" s="2" t="str">
        <x:f>IF('상품'!A11="","",IF(AND('상품'!A11&lt;&gt;"",COUNTIF('상품'!$A$6:$A$15,'상품'!A11)=1,'상품'!K11&lt;&gt;""),IF(AND(1=1),"기록유효","보류"),"보류"))</x:f>
        <x:v>기록유효</x:v>
      </x:c>
      <x:c r="H11" s="2" t="str">
        <x:f>IF(A11="","",IF(COUNTIF(B11:G11,"보류")&gt;0,"보류","권한자검토대기"))</x:f>
        <x:v>보류</x:v>
      </x:c>
      <x:c r="I11" s="2" t="str">
        <x:f>IF(A11="","",'상품'!K11)</x:f>
        <x:v>허가담당자</x:v>
      </x:c>
      <x:c r="J11" s="2" t="str">
        <x:f>IF(A11="","",IF(H11="보류","권리자와 증거 보완 또는 정정","권한자의 별도 결정 기록"))</x:f>
        <x:v>권리자와 증거 보완 또는 정정</x:v>
      </x:c>
    </x:row>
    <x:row r="12" ht="32" customHeight="1">
      <x:c r="A12" s="2" t="str">
        <x:f>IF('상품'!A12="","",'상품'!A12)</x:f>
      </x:c>
      <x:c r="B12" s="2" t="str">
        <x:f>IF('상품'!A12="","",IF(AND('상품'!B12&lt;&gt;"",COUNTIF('공급자허가'!$A$6:$A$15,'상품'!B12)=1),IF(AND(INDEX('공급자허가'!$C$6:$C$15,MATCH('상품'!B12,'공급자허가'!$A$6:$A$15,0))="승인됨",ISNUMBER(INDEX('공급자허가'!$D$6:$D$15,MATCH('상품'!B12,'공급자허가'!$A$6:$A$15,0))),ISNUMBER(INDEX('공급자허가'!$E$6:$E$15,MATCH('상품'!B12,'공급자허가'!$A$6:$A$15,0))),INDEX('공급자허가'!$D$6:$D$15,MATCH('상품'!B12,'공급자허가'!$A$6:$A$15,0))&lt;='사용안내'!$B$5,INDEX('공급자허가'!$E$6:$E$15,MATCH('상품'!B12,'공급자허가'!$A$6:$A$15,0))&gt;='사용안내'!$B$5,INDEX('공급자허가'!$D$6:$D$15,MATCH('상품'!B12,'공급자허가'!$A$6:$A$15,0))&lt;=INDEX('공급자허가'!$E$6:$E$15,MATCH('상품'!B12,'공급자허가'!$A$6:$A$15,0)),INDEX('공급자허가'!$F$6:$F$15,MATCH('상품'!B12,'공급자허가'!$A$6:$A$15,0))&lt;&gt;"",INDEX('공급자허가'!$G$6:$G$15,MATCH('상품'!B12,'공급자허가'!$A$6:$A$15,0))&lt;&gt;"",INDEX('공급자허가'!$H$6:$H$15,MATCH('상품'!B12,'공급자허가'!$A$6:$A$15,0))&lt;&gt;"",OR(AND(INDEX('공급자허가'!$B$6:$B$15,MATCH('상품'!B12,'공급자허가'!$A$6:$A$15,0))="교내사용",'상품'!G12="교내사용"),AND(INDEX('공급자허가'!$B$6:$B$15,MATCH('상품'!B12,'공급자허가'!$A$6:$A$15,0))="일반판매",OR('상품'!G12="일반판매",'상품'!G12="교내사용")))),"기록유효","보류"),"보류"))</x:f>
      </x:c>
      <x:c r="C12" s="2" t="str">
        <x:f>IF('상품'!A12="","",IF(AND('상품'!C12&lt;&gt;"",COUNTIF('표장권리'!$A$6:$A$15,'상품'!C12)=1),IF(AND(INDEX('표장권리'!$C$6:$C$15,MATCH('상품'!C12,'표장권리'!$A$6:$A$15,0))="승인됨",ISNUMBER(INDEX('표장권리'!$D$6:$D$15,MATCH('상품'!C12,'표장권리'!$A$6:$A$15,0))),ISNUMBER(INDEX('표장권리'!$E$6:$E$15,MATCH('상품'!C12,'표장권리'!$A$6:$A$15,0))),INDEX('표장권리'!$D$6:$D$15,MATCH('상품'!C12,'표장권리'!$A$6:$A$15,0))&lt;='사용안내'!$B$5,INDEX('표장권리'!$E$6:$E$15,MATCH('상품'!C12,'표장권리'!$A$6:$A$15,0))&gt;='사용안내'!$B$5,INDEX('표장권리'!$D$6:$D$15,MATCH('상품'!C12,'표장권리'!$A$6:$A$15,0))&lt;=INDEX('표장권리'!$E$6:$E$15,MATCH('상품'!C12,'표장권리'!$A$6:$A$15,0)),INDEX('표장권리'!$F$6:$F$15,MATCH('상품'!C12,'표장권리'!$A$6:$A$15,0))&lt;&gt;"",INDEX('표장권리'!$B$6:$B$15,MATCH('상품'!C12,'표장권리'!$A$6:$A$15,0))&lt;&gt;""),"기록유효","보류"),"보류"))</x:f>
      </x:c>
      <x:c r="D12" s="2" t="str">
        <x:f>IF('상품'!A12="","",IF(AND('상품'!E12&lt;&gt;"",COUNTIF('도안승인'!$A$6:$A$15,'상품'!E12)=1),IF(AND(INDEX('도안승인'!$E$6:$E$15,MATCH('상품'!E12,'도안승인'!$A$6:$A$15,0))="승인됨",ISNUMBER(INDEX('도안승인'!$F$6:$F$15,MATCH('상품'!E12,'도안승인'!$A$6:$A$15,0))),ISNUMBER(INDEX('도안승인'!$G$6:$G$15,MATCH('상품'!E12,'도안승인'!$A$6:$A$15,0))),INDEX('도안승인'!$F$6:$F$15,MATCH('상품'!E12,'도안승인'!$A$6:$A$15,0))&lt;='사용안내'!$B$5,INDEX('도안승인'!$G$6:$G$15,MATCH('상품'!E12,'도안승인'!$A$6:$A$15,0))&gt;='사용안내'!$B$5,INDEX('도안승인'!$F$6:$F$15,MATCH('상품'!E12,'도안승인'!$A$6:$A$15,0))&lt;=INDEX('도안승인'!$G$6:$G$15,MATCH('상품'!E12,'도안승인'!$A$6:$A$15,0)),INDEX('도안승인'!$H$6:$H$15,MATCH('상품'!E12,'도안승인'!$A$6:$A$15,0))&lt;&gt;"",INDEX('도안승인'!$B$6:$B$15,MATCH('상품'!E12,'도안승인'!$A$6:$A$15,0))='상품'!A12,INDEX('도안승인'!$C$6:$C$15,MATCH('상품'!E12,'도안승인'!$A$6:$A$15,0))='상품'!C12,INDEX('도안승인'!$D$6:$D$15,MATCH('상품'!E12,'도안승인'!$A$6:$A$15,0))='상품'!D12,'상품'!D12&lt;&gt;""),"기록유효","보류"),"보류"))</x:f>
      </x:c>
      <x:c r="E12" s="2" t="str">
        <x:f>IF('상품'!A12="","",IF(AND('상품'!F12&lt;&gt;"",COUNTIF('판매경로지역'!$A$6:$A$15,'상품'!F12)=1),IF(AND(INDEX('판매경로지역'!$I$6:$I$15,MATCH('상품'!F12,'판매경로지역'!$A$6:$A$15,0))="승인됨",ISNUMBER(INDEX('판매경로지역'!$G$6:$G$15,MATCH('상품'!F12,'판매경로지역'!$A$6:$A$15,0))),ISNUMBER(INDEX('판매경로지역'!$H$6:$H$15,MATCH('상품'!F12,'판매경로지역'!$A$6:$A$15,0))),INDEX('판매경로지역'!$G$6:$G$15,MATCH('상품'!F12,'판매경로지역'!$A$6:$A$15,0))&lt;='사용안내'!$B$5,INDEX('판매경로지역'!$H$6:$H$15,MATCH('상품'!F12,'판매경로지역'!$A$6:$A$15,0))&gt;='사용안내'!$B$5,INDEX('판매경로지역'!$G$6:$G$15,MATCH('상품'!F12,'판매경로지역'!$A$6:$A$15,0))&lt;=INDEX('판매경로지역'!$H$6:$H$15,MATCH('상품'!F12,'판매경로지역'!$A$6:$A$15,0)),INDEX('판매경로지역'!$J$6:$J$15,MATCH('상품'!F12,'판매경로지역'!$A$6:$A$15,0))&lt;&gt;"",INDEX('판매경로지역'!$B$6:$B$15,MATCH('상품'!F12,'판매경로지역'!$A$6:$A$15,0))='상품'!B12,INDEX('판매경로지역'!$C$6:$C$15,MATCH('상품'!F12,'판매경로지역'!$A$6:$A$15,0))='상품'!C12,INDEX('판매경로지역'!$D$6:$D$15,MATCH('상품'!F12,'판매경로지역'!$A$6:$A$15,0))='상품'!A12,INDEX('판매경로지역'!$E$6:$E$15,MATCH('상품'!F12,'판매경로지역'!$A$6:$A$15,0))='상품'!G12,INDEX('판매경로지역'!$F$6:$F$15,MATCH('상품'!F12,'판매경로지역'!$A$6:$A$15,0))='상품'!H12,'상품'!G12&lt;&gt;"",'상품'!H12&lt;&gt;""),"기록유효","보류"),"보류"))</x:f>
      </x:c>
      <x:c r="F12" s="2" t="str">
        <x:f>IF('상품'!A12="","",IF(AND('상품'!I12="해당없음",'상품'!J12="해당없음"),"기록유효",IF(AND('상품'!I12&lt;&gt;"",'상품'!J12&lt;&gt;"",COUNTIF('표장권리'!$A$6:$A$15,'상품'!I12)=1,COUNTIF('판매경로지역'!$A$6:$A$15,'상품'!J12)=1),IF(AND(INDEX('표장권리'!$C$6:$C$15,MATCH('상품'!I12,'표장권리'!$A$6:$A$15,0))="승인됨",ISNUMBER(INDEX('표장권리'!$D$6:$D$15,MATCH('상품'!I12,'표장권리'!$A$6:$A$15,0))),ISNUMBER(INDEX('표장권리'!$E$6:$E$15,MATCH('상품'!I12,'표장권리'!$A$6:$A$15,0))),INDEX('표장권리'!$D$6:$D$15,MATCH('상품'!I12,'표장권리'!$A$6:$A$15,0))&lt;='사용안내'!$B$5,INDEX('표장권리'!$E$6:$E$15,MATCH('상품'!I12,'표장권리'!$A$6:$A$15,0))&gt;='사용안내'!$B$5,INDEX('표장권리'!$D$6:$D$15,MATCH('상품'!I12,'표장권리'!$A$6:$A$15,0))&lt;=INDEX('표장권리'!$E$6:$E$15,MATCH('상품'!I12,'표장권리'!$A$6:$A$15,0)),INDEX('표장권리'!$F$6:$F$15,MATCH('상품'!I12,'표장권리'!$A$6:$A$15,0))&lt;&gt;"",TRIM(INDEX('표장권리'!$B$6:$B$15,MATCH('상품'!I12,'표장권리'!$A$6:$A$15,0)))&lt;&gt;"",INDEX('판매경로지역'!$I$6:$I$15,MATCH('상품'!J12,'판매경로지역'!$A$6:$A$15,0))="승인됨",ISNUMBER(INDEX('판매경로지역'!$G$6:$G$15,MATCH('상품'!J12,'판매경로지역'!$A$6:$A$15,0))),ISNUMBER(INDEX('판매경로지역'!$H$6:$H$15,MATCH('상품'!J12,'판매경로지역'!$A$6:$A$15,0))),INDEX('판매경로지역'!$G$6:$G$15,MATCH('상품'!J12,'판매경로지역'!$A$6:$A$15,0))&lt;='사용안내'!$B$5,INDEX('판매경로지역'!$H$6:$H$15,MATCH('상품'!J12,'판매경로지역'!$A$6:$A$15,0))&gt;='사용안내'!$B$5,INDEX('판매경로지역'!$G$6:$G$15,MATCH('상품'!J12,'판매경로지역'!$A$6:$A$15,0))&lt;=INDEX('판매경로지역'!$H$6:$H$15,MATCH('상품'!J12,'판매경로지역'!$A$6:$A$15,0)),INDEX('판매경로지역'!$J$6:$J$15,MATCH('상품'!J12,'판매경로지역'!$A$6:$A$15,0))&lt;&gt;"",INDEX('판매경로지역'!$B$6:$B$15,MATCH('상품'!J12,'판매경로지역'!$A$6:$A$15,0))='상품'!B12,INDEX('판매경로지역'!$C$6:$C$15,MATCH('상품'!J12,'판매경로지역'!$A$6:$A$15,0))='상품'!I12,INDEX('판매경로지역'!$D$6:$D$15,MATCH('상품'!J12,'판매경로지역'!$A$6:$A$15,0))='상품'!A12,INDEX('판매경로지역'!$E$6:$E$15,MATCH('상품'!J12,'판매경로지역'!$A$6:$A$15,0))='상품'!G12,INDEX('판매경로지역'!$F$6:$F$15,MATCH('상품'!J12,'판매경로지역'!$A$6:$A$15,0))='상품'!H12,'상품'!G12&lt;&gt;"",'상품'!H12&lt;&gt;""),"기록유효","보류"),"보류")))</x:f>
      </x:c>
      <x:c r="G12" s="2" t="str">
        <x:f>IF('상품'!A12="","",IF(AND('상품'!A12&lt;&gt;"",COUNTIF('상품'!$A$6:$A$15,'상품'!A12)=1,'상품'!K12&lt;&gt;""),IF(AND(1=1),"기록유효","보류"),"보류"))</x:f>
      </x:c>
      <x:c r="H12" s="2" t="str">
        <x:f>IF(A12="","",IF(COUNTIF(B12:G12,"보류")&gt;0,"보류","권한자검토대기"))</x:f>
      </x:c>
      <x:c r="I12" s="2" t="str">
        <x:f>IF(A12="","",'상품'!K12)</x:f>
      </x:c>
      <x:c r="J12" s="2" t="str">
        <x:f>IF(A12="","",IF(H12="보류","권리자와 증거 보완 또는 정정","권한자의 별도 결정 기록"))</x:f>
      </x:c>
    </x:row>
    <x:row r="13" ht="32" customHeight="1">
      <x:c r="A13" s="2" t="str">
        <x:f>IF('상품'!A13="","",'상품'!A13)</x:f>
      </x:c>
      <x:c r="B13" s="2" t="str">
        <x:f>IF('상품'!A13="","",IF(AND('상품'!B13&lt;&gt;"",COUNTIF('공급자허가'!$A$6:$A$15,'상품'!B13)=1),IF(AND(INDEX('공급자허가'!$C$6:$C$15,MATCH('상품'!B13,'공급자허가'!$A$6:$A$15,0))="승인됨",ISNUMBER(INDEX('공급자허가'!$D$6:$D$15,MATCH('상품'!B13,'공급자허가'!$A$6:$A$15,0))),ISNUMBER(INDEX('공급자허가'!$E$6:$E$15,MATCH('상품'!B13,'공급자허가'!$A$6:$A$15,0))),INDEX('공급자허가'!$D$6:$D$15,MATCH('상품'!B13,'공급자허가'!$A$6:$A$15,0))&lt;='사용안내'!$B$5,INDEX('공급자허가'!$E$6:$E$15,MATCH('상품'!B13,'공급자허가'!$A$6:$A$15,0))&gt;='사용안내'!$B$5,INDEX('공급자허가'!$D$6:$D$15,MATCH('상품'!B13,'공급자허가'!$A$6:$A$15,0))&lt;=INDEX('공급자허가'!$E$6:$E$15,MATCH('상품'!B13,'공급자허가'!$A$6:$A$15,0)),INDEX('공급자허가'!$F$6:$F$15,MATCH('상품'!B13,'공급자허가'!$A$6:$A$15,0))&lt;&gt;"",INDEX('공급자허가'!$G$6:$G$15,MATCH('상품'!B13,'공급자허가'!$A$6:$A$15,0))&lt;&gt;"",INDEX('공급자허가'!$H$6:$H$15,MATCH('상품'!B13,'공급자허가'!$A$6:$A$15,0))&lt;&gt;"",OR(AND(INDEX('공급자허가'!$B$6:$B$15,MATCH('상품'!B13,'공급자허가'!$A$6:$A$15,0))="교내사용",'상품'!G13="교내사용"),AND(INDEX('공급자허가'!$B$6:$B$15,MATCH('상품'!B13,'공급자허가'!$A$6:$A$15,0))="일반판매",OR('상품'!G13="일반판매",'상품'!G13="교내사용")))),"기록유효","보류"),"보류"))</x:f>
      </x:c>
      <x:c r="C13" s="2" t="str">
        <x:f>IF('상품'!A13="","",IF(AND('상품'!C13&lt;&gt;"",COUNTIF('표장권리'!$A$6:$A$15,'상품'!C13)=1),IF(AND(INDEX('표장권리'!$C$6:$C$15,MATCH('상품'!C13,'표장권리'!$A$6:$A$15,0))="승인됨",ISNUMBER(INDEX('표장권리'!$D$6:$D$15,MATCH('상품'!C13,'표장권리'!$A$6:$A$15,0))),ISNUMBER(INDEX('표장권리'!$E$6:$E$15,MATCH('상품'!C13,'표장권리'!$A$6:$A$15,0))),INDEX('표장권리'!$D$6:$D$15,MATCH('상품'!C13,'표장권리'!$A$6:$A$15,0))&lt;='사용안내'!$B$5,INDEX('표장권리'!$E$6:$E$15,MATCH('상품'!C13,'표장권리'!$A$6:$A$15,0))&gt;='사용안내'!$B$5,INDEX('표장권리'!$D$6:$D$15,MATCH('상품'!C13,'표장권리'!$A$6:$A$15,0))&lt;=INDEX('표장권리'!$E$6:$E$15,MATCH('상품'!C13,'표장권리'!$A$6:$A$15,0)),INDEX('표장권리'!$F$6:$F$15,MATCH('상품'!C13,'표장권리'!$A$6:$A$15,0))&lt;&gt;"",INDEX('표장권리'!$B$6:$B$15,MATCH('상품'!C13,'표장권리'!$A$6:$A$15,0))&lt;&gt;""),"기록유효","보류"),"보류"))</x:f>
      </x:c>
      <x:c r="D13" s="2" t="str">
        <x:f>IF('상품'!A13="","",IF(AND('상품'!E13&lt;&gt;"",COUNTIF('도안승인'!$A$6:$A$15,'상품'!E13)=1),IF(AND(INDEX('도안승인'!$E$6:$E$15,MATCH('상품'!E13,'도안승인'!$A$6:$A$15,0))="승인됨",ISNUMBER(INDEX('도안승인'!$F$6:$F$15,MATCH('상품'!E13,'도안승인'!$A$6:$A$15,0))),ISNUMBER(INDEX('도안승인'!$G$6:$G$15,MATCH('상품'!E13,'도안승인'!$A$6:$A$15,0))),INDEX('도안승인'!$F$6:$F$15,MATCH('상품'!E13,'도안승인'!$A$6:$A$15,0))&lt;='사용안내'!$B$5,INDEX('도안승인'!$G$6:$G$15,MATCH('상품'!E13,'도안승인'!$A$6:$A$15,0))&gt;='사용안내'!$B$5,INDEX('도안승인'!$F$6:$F$15,MATCH('상품'!E13,'도안승인'!$A$6:$A$15,0))&lt;=INDEX('도안승인'!$G$6:$G$15,MATCH('상품'!E13,'도안승인'!$A$6:$A$15,0)),INDEX('도안승인'!$H$6:$H$15,MATCH('상품'!E13,'도안승인'!$A$6:$A$15,0))&lt;&gt;"",INDEX('도안승인'!$B$6:$B$15,MATCH('상품'!E13,'도안승인'!$A$6:$A$15,0))='상품'!A13,INDEX('도안승인'!$C$6:$C$15,MATCH('상품'!E13,'도안승인'!$A$6:$A$15,0))='상품'!C13,INDEX('도안승인'!$D$6:$D$15,MATCH('상품'!E13,'도안승인'!$A$6:$A$15,0))='상품'!D13,'상품'!D13&lt;&gt;""),"기록유효","보류"),"보류"))</x:f>
      </x:c>
      <x:c r="E13" s="2" t="str">
        <x:f>IF('상품'!A13="","",IF(AND('상품'!F13&lt;&gt;"",COUNTIF('판매경로지역'!$A$6:$A$15,'상품'!F13)=1),IF(AND(INDEX('판매경로지역'!$I$6:$I$15,MATCH('상품'!F13,'판매경로지역'!$A$6:$A$15,0))="승인됨",ISNUMBER(INDEX('판매경로지역'!$G$6:$G$15,MATCH('상품'!F13,'판매경로지역'!$A$6:$A$15,0))),ISNUMBER(INDEX('판매경로지역'!$H$6:$H$15,MATCH('상품'!F13,'판매경로지역'!$A$6:$A$15,0))),INDEX('판매경로지역'!$G$6:$G$15,MATCH('상품'!F13,'판매경로지역'!$A$6:$A$15,0))&lt;='사용안내'!$B$5,INDEX('판매경로지역'!$H$6:$H$15,MATCH('상품'!F13,'판매경로지역'!$A$6:$A$15,0))&gt;='사용안내'!$B$5,INDEX('판매경로지역'!$G$6:$G$15,MATCH('상품'!F13,'판매경로지역'!$A$6:$A$15,0))&lt;=INDEX('판매경로지역'!$H$6:$H$15,MATCH('상품'!F13,'판매경로지역'!$A$6:$A$15,0)),INDEX('판매경로지역'!$J$6:$J$15,MATCH('상품'!F13,'판매경로지역'!$A$6:$A$15,0))&lt;&gt;"",INDEX('판매경로지역'!$B$6:$B$15,MATCH('상품'!F13,'판매경로지역'!$A$6:$A$15,0))='상품'!B13,INDEX('판매경로지역'!$C$6:$C$15,MATCH('상품'!F13,'판매경로지역'!$A$6:$A$15,0))='상품'!C13,INDEX('판매경로지역'!$D$6:$D$15,MATCH('상품'!F13,'판매경로지역'!$A$6:$A$15,0))='상품'!A13,INDEX('판매경로지역'!$E$6:$E$15,MATCH('상품'!F13,'판매경로지역'!$A$6:$A$15,0))='상품'!G13,INDEX('판매경로지역'!$F$6:$F$15,MATCH('상품'!F13,'판매경로지역'!$A$6:$A$15,0))='상품'!H13,'상품'!G13&lt;&gt;"",'상품'!H13&lt;&gt;""),"기록유효","보류"),"보류"))</x:f>
      </x:c>
      <x:c r="F13" s="2" t="str">
        <x:f>IF('상품'!A13="","",IF(AND('상품'!I13="해당없음",'상품'!J13="해당없음"),"기록유효",IF(AND('상품'!I13&lt;&gt;"",'상품'!J13&lt;&gt;"",COUNTIF('표장권리'!$A$6:$A$15,'상품'!I13)=1,COUNTIF('판매경로지역'!$A$6:$A$15,'상품'!J13)=1),IF(AND(INDEX('표장권리'!$C$6:$C$15,MATCH('상품'!I13,'표장권리'!$A$6:$A$15,0))="승인됨",ISNUMBER(INDEX('표장권리'!$D$6:$D$15,MATCH('상품'!I13,'표장권리'!$A$6:$A$15,0))),ISNUMBER(INDEX('표장권리'!$E$6:$E$15,MATCH('상품'!I13,'표장권리'!$A$6:$A$15,0))),INDEX('표장권리'!$D$6:$D$15,MATCH('상품'!I13,'표장권리'!$A$6:$A$15,0))&lt;='사용안내'!$B$5,INDEX('표장권리'!$E$6:$E$15,MATCH('상품'!I13,'표장권리'!$A$6:$A$15,0))&gt;='사용안내'!$B$5,INDEX('표장권리'!$D$6:$D$15,MATCH('상품'!I13,'표장권리'!$A$6:$A$15,0))&lt;=INDEX('표장권리'!$E$6:$E$15,MATCH('상품'!I13,'표장권리'!$A$6:$A$15,0)),INDEX('표장권리'!$F$6:$F$15,MATCH('상품'!I13,'표장권리'!$A$6:$A$15,0))&lt;&gt;"",TRIM(INDEX('표장권리'!$B$6:$B$15,MATCH('상품'!I13,'표장권리'!$A$6:$A$15,0)))&lt;&gt;"",INDEX('판매경로지역'!$I$6:$I$15,MATCH('상품'!J13,'판매경로지역'!$A$6:$A$15,0))="승인됨",ISNUMBER(INDEX('판매경로지역'!$G$6:$G$15,MATCH('상품'!J13,'판매경로지역'!$A$6:$A$15,0))),ISNUMBER(INDEX('판매경로지역'!$H$6:$H$15,MATCH('상품'!J13,'판매경로지역'!$A$6:$A$15,0))),INDEX('판매경로지역'!$G$6:$G$15,MATCH('상품'!J13,'판매경로지역'!$A$6:$A$15,0))&lt;='사용안내'!$B$5,INDEX('판매경로지역'!$H$6:$H$15,MATCH('상품'!J13,'판매경로지역'!$A$6:$A$15,0))&gt;='사용안내'!$B$5,INDEX('판매경로지역'!$G$6:$G$15,MATCH('상품'!J13,'판매경로지역'!$A$6:$A$15,0))&lt;=INDEX('판매경로지역'!$H$6:$H$15,MATCH('상품'!J13,'판매경로지역'!$A$6:$A$15,0)),INDEX('판매경로지역'!$J$6:$J$15,MATCH('상품'!J13,'판매경로지역'!$A$6:$A$15,0))&lt;&gt;"",INDEX('판매경로지역'!$B$6:$B$15,MATCH('상품'!J13,'판매경로지역'!$A$6:$A$15,0))='상품'!B13,INDEX('판매경로지역'!$C$6:$C$15,MATCH('상품'!J13,'판매경로지역'!$A$6:$A$15,0))='상품'!I13,INDEX('판매경로지역'!$D$6:$D$15,MATCH('상품'!J13,'판매경로지역'!$A$6:$A$15,0))='상품'!A13,INDEX('판매경로지역'!$E$6:$E$15,MATCH('상품'!J13,'판매경로지역'!$A$6:$A$15,0))='상품'!G13,INDEX('판매경로지역'!$F$6:$F$15,MATCH('상품'!J13,'판매경로지역'!$A$6:$A$15,0))='상품'!H13,'상품'!G13&lt;&gt;"",'상품'!H13&lt;&gt;""),"기록유효","보류"),"보류")))</x:f>
      </x:c>
      <x:c r="G13" s="2" t="str">
        <x:f>IF('상품'!A13="","",IF(AND('상품'!A13&lt;&gt;"",COUNTIF('상품'!$A$6:$A$15,'상품'!A13)=1,'상품'!K13&lt;&gt;""),IF(AND(1=1),"기록유효","보류"),"보류"))</x:f>
      </x:c>
      <x:c r="H13" s="2" t="str">
        <x:f>IF(A13="","",IF(COUNTIF(B13:G13,"보류")&gt;0,"보류","권한자검토대기"))</x:f>
      </x:c>
      <x:c r="I13" s="2" t="str">
        <x:f>IF(A13="","",'상품'!K13)</x:f>
      </x:c>
      <x:c r="J13" s="2" t="str">
        <x:f>IF(A13="","",IF(H13="보류","권리자와 증거 보완 또는 정정","권한자의 별도 결정 기록"))</x:f>
      </x:c>
    </x:row>
    <x:row r="14" ht="32" customHeight="1">
      <x:c r="A14" s="2" t="str">
        <x:f>IF('상품'!A14="","",'상품'!A14)</x:f>
      </x:c>
      <x:c r="B14" s="2" t="str">
        <x:f>IF('상품'!A14="","",IF(AND('상품'!B14&lt;&gt;"",COUNTIF('공급자허가'!$A$6:$A$15,'상품'!B14)=1),IF(AND(INDEX('공급자허가'!$C$6:$C$15,MATCH('상품'!B14,'공급자허가'!$A$6:$A$15,0))="승인됨",ISNUMBER(INDEX('공급자허가'!$D$6:$D$15,MATCH('상품'!B14,'공급자허가'!$A$6:$A$15,0))),ISNUMBER(INDEX('공급자허가'!$E$6:$E$15,MATCH('상품'!B14,'공급자허가'!$A$6:$A$15,0))),INDEX('공급자허가'!$D$6:$D$15,MATCH('상품'!B14,'공급자허가'!$A$6:$A$15,0))&lt;='사용안내'!$B$5,INDEX('공급자허가'!$E$6:$E$15,MATCH('상품'!B14,'공급자허가'!$A$6:$A$15,0))&gt;='사용안내'!$B$5,INDEX('공급자허가'!$D$6:$D$15,MATCH('상품'!B14,'공급자허가'!$A$6:$A$15,0))&lt;=INDEX('공급자허가'!$E$6:$E$15,MATCH('상품'!B14,'공급자허가'!$A$6:$A$15,0)),INDEX('공급자허가'!$F$6:$F$15,MATCH('상품'!B14,'공급자허가'!$A$6:$A$15,0))&lt;&gt;"",INDEX('공급자허가'!$G$6:$G$15,MATCH('상품'!B14,'공급자허가'!$A$6:$A$15,0))&lt;&gt;"",INDEX('공급자허가'!$H$6:$H$15,MATCH('상품'!B14,'공급자허가'!$A$6:$A$15,0))&lt;&gt;"",OR(AND(INDEX('공급자허가'!$B$6:$B$15,MATCH('상품'!B14,'공급자허가'!$A$6:$A$15,0))="교내사용",'상품'!G14="교내사용"),AND(INDEX('공급자허가'!$B$6:$B$15,MATCH('상품'!B14,'공급자허가'!$A$6:$A$15,0))="일반판매",OR('상품'!G14="일반판매",'상품'!G14="교내사용")))),"기록유효","보류"),"보류"))</x:f>
      </x:c>
      <x:c r="C14" s="2" t="str">
        <x:f>IF('상품'!A14="","",IF(AND('상품'!C14&lt;&gt;"",COUNTIF('표장권리'!$A$6:$A$15,'상품'!C14)=1),IF(AND(INDEX('표장권리'!$C$6:$C$15,MATCH('상품'!C14,'표장권리'!$A$6:$A$15,0))="승인됨",ISNUMBER(INDEX('표장권리'!$D$6:$D$15,MATCH('상품'!C14,'표장권리'!$A$6:$A$15,0))),ISNUMBER(INDEX('표장권리'!$E$6:$E$15,MATCH('상품'!C14,'표장권리'!$A$6:$A$15,0))),INDEX('표장권리'!$D$6:$D$15,MATCH('상품'!C14,'표장권리'!$A$6:$A$15,0))&lt;='사용안내'!$B$5,INDEX('표장권리'!$E$6:$E$15,MATCH('상품'!C14,'표장권리'!$A$6:$A$15,0))&gt;='사용안내'!$B$5,INDEX('표장권리'!$D$6:$D$15,MATCH('상품'!C14,'표장권리'!$A$6:$A$15,0))&lt;=INDEX('표장권리'!$E$6:$E$15,MATCH('상품'!C14,'표장권리'!$A$6:$A$15,0)),INDEX('표장권리'!$F$6:$F$15,MATCH('상품'!C14,'표장권리'!$A$6:$A$15,0))&lt;&gt;"",INDEX('표장권리'!$B$6:$B$15,MATCH('상품'!C14,'표장권리'!$A$6:$A$15,0))&lt;&gt;""),"기록유효","보류"),"보류"))</x:f>
      </x:c>
      <x:c r="D14" s="2" t="str">
        <x:f>IF('상품'!A14="","",IF(AND('상품'!E14&lt;&gt;"",COUNTIF('도안승인'!$A$6:$A$15,'상품'!E14)=1),IF(AND(INDEX('도안승인'!$E$6:$E$15,MATCH('상품'!E14,'도안승인'!$A$6:$A$15,0))="승인됨",ISNUMBER(INDEX('도안승인'!$F$6:$F$15,MATCH('상품'!E14,'도안승인'!$A$6:$A$15,0))),ISNUMBER(INDEX('도안승인'!$G$6:$G$15,MATCH('상품'!E14,'도안승인'!$A$6:$A$15,0))),INDEX('도안승인'!$F$6:$F$15,MATCH('상품'!E14,'도안승인'!$A$6:$A$15,0))&lt;='사용안내'!$B$5,INDEX('도안승인'!$G$6:$G$15,MATCH('상품'!E14,'도안승인'!$A$6:$A$15,0))&gt;='사용안내'!$B$5,INDEX('도안승인'!$F$6:$F$15,MATCH('상품'!E14,'도안승인'!$A$6:$A$15,0))&lt;=INDEX('도안승인'!$G$6:$G$15,MATCH('상품'!E14,'도안승인'!$A$6:$A$15,0)),INDEX('도안승인'!$H$6:$H$15,MATCH('상품'!E14,'도안승인'!$A$6:$A$15,0))&lt;&gt;"",INDEX('도안승인'!$B$6:$B$15,MATCH('상품'!E14,'도안승인'!$A$6:$A$15,0))='상품'!A14,INDEX('도안승인'!$C$6:$C$15,MATCH('상품'!E14,'도안승인'!$A$6:$A$15,0))='상품'!C14,INDEX('도안승인'!$D$6:$D$15,MATCH('상품'!E14,'도안승인'!$A$6:$A$15,0))='상품'!D14,'상품'!D14&lt;&gt;""),"기록유효","보류"),"보류"))</x:f>
      </x:c>
      <x:c r="E14" s="2" t="str">
        <x:f>IF('상품'!A14="","",IF(AND('상품'!F14&lt;&gt;"",COUNTIF('판매경로지역'!$A$6:$A$15,'상품'!F14)=1),IF(AND(INDEX('판매경로지역'!$I$6:$I$15,MATCH('상품'!F14,'판매경로지역'!$A$6:$A$15,0))="승인됨",ISNUMBER(INDEX('판매경로지역'!$G$6:$G$15,MATCH('상품'!F14,'판매경로지역'!$A$6:$A$15,0))),ISNUMBER(INDEX('판매경로지역'!$H$6:$H$15,MATCH('상품'!F14,'판매경로지역'!$A$6:$A$15,0))),INDEX('판매경로지역'!$G$6:$G$15,MATCH('상품'!F14,'판매경로지역'!$A$6:$A$15,0))&lt;='사용안내'!$B$5,INDEX('판매경로지역'!$H$6:$H$15,MATCH('상품'!F14,'판매경로지역'!$A$6:$A$15,0))&gt;='사용안내'!$B$5,INDEX('판매경로지역'!$G$6:$G$15,MATCH('상품'!F14,'판매경로지역'!$A$6:$A$15,0))&lt;=INDEX('판매경로지역'!$H$6:$H$15,MATCH('상품'!F14,'판매경로지역'!$A$6:$A$15,0)),INDEX('판매경로지역'!$J$6:$J$15,MATCH('상품'!F14,'판매경로지역'!$A$6:$A$15,0))&lt;&gt;"",INDEX('판매경로지역'!$B$6:$B$15,MATCH('상품'!F14,'판매경로지역'!$A$6:$A$15,0))='상품'!B14,INDEX('판매경로지역'!$C$6:$C$15,MATCH('상품'!F14,'판매경로지역'!$A$6:$A$15,0))='상품'!C14,INDEX('판매경로지역'!$D$6:$D$15,MATCH('상품'!F14,'판매경로지역'!$A$6:$A$15,0))='상품'!A14,INDEX('판매경로지역'!$E$6:$E$15,MATCH('상품'!F14,'판매경로지역'!$A$6:$A$15,0))='상품'!G14,INDEX('판매경로지역'!$F$6:$F$15,MATCH('상품'!F14,'판매경로지역'!$A$6:$A$15,0))='상품'!H14,'상품'!G14&lt;&gt;"",'상품'!H14&lt;&gt;""),"기록유효","보류"),"보류"))</x:f>
      </x:c>
      <x:c r="F14" s="2" t="str">
        <x:f>IF('상품'!A14="","",IF(AND('상품'!I14="해당없음",'상품'!J14="해당없음"),"기록유효",IF(AND('상품'!I14&lt;&gt;"",'상품'!J14&lt;&gt;"",COUNTIF('표장권리'!$A$6:$A$15,'상품'!I14)=1,COUNTIF('판매경로지역'!$A$6:$A$15,'상품'!J14)=1),IF(AND(INDEX('표장권리'!$C$6:$C$15,MATCH('상품'!I14,'표장권리'!$A$6:$A$15,0))="승인됨",ISNUMBER(INDEX('표장권리'!$D$6:$D$15,MATCH('상품'!I14,'표장권리'!$A$6:$A$15,0))),ISNUMBER(INDEX('표장권리'!$E$6:$E$15,MATCH('상품'!I14,'표장권리'!$A$6:$A$15,0))),INDEX('표장권리'!$D$6:$D$15,MATCH('상품'!I14,'표장권리'!$A$6:$A$15,0))&lt;='사용안내'!$B$5,INDEX('표장권리'!$E$6:$E$15,MATCH('상품'!I14,'표장권리'!$A$6:$A$15,0))&gt;='사용안내'!$B$5,INDEX('표장권리'!$D$6:$D$15,MATCH('상품'!I14,'표장권리'!$A$6:$A$15,0))&lt;=INDEX('표장권리'!$E$6:$E$15,MATCH('상품'!I14,'표장권리'!$A$6:$A$15,0)),INDEX('표장권리'!$F$6:$F$15,MATCH('상품'!I14,'표장권리'!$A$6:$A$15,0))&lt;&gt;"",TRIM(INDEX('표장권리'!$B$6:$B$15,MATCH('상품'!I14,'표장권리'!$A$6:$A$15,0)))&lt;&gt;"",INDEX('판매경로지역'!$I$6:$I$15,MATCH('상품'!J14,'판매경로지역'!$A$6:$A$15,0))="승인됨",ISNUMBER(INDEX('판매경로지역'!$G$6:$G$15,MATCH('상품'!J14,'판매경로지역'!$A$6:$A$15,0))),ISNUMBER(INDEX('판매경로지역'!$H$6:$H$15,MATCH('상품'!J14,'판매경로지역'!$A$6:$A$15,0))),INDEX('판매경로지역'!$G$6:$G$15,MATCH('상품'!J14,'판매경로지역'!$A$6:$A$15,0))&lt;='사용안내'!$B$5,INDEX('판매경로지역'!$H$6:$H$15,MATCH('상품'!J14,'판매경로지역'!$A$6:$A$15,0))&gt;='사용안내'!$B$5,INDEX('판매경로지역'!$G$6:$G$15,MATCH('상품'!J14,'판매경로지역'!$A$6:$A$15,0))&lt;=INDEX('판매경로지역'!$H$6:$H$15,MATCH('상품'!J14,'판매경로지역'!$A$6:$A$15,0)),INDEX('판매경로지역'!$J$6:$J$15,MATCH('상품'!J14,'판매경로지역'!$A$6:$A$15,0))&lt;&gt;"",INDEX('판매경로지역'!$B$6:$B$15,MATCH('상품'!J14,'판매경로지역'!$A$6:$A$15,0))='상품'!B14,INDEX('판매경로지역'!$C$6:$C$15,MATCH('상품'!J14,'판매경로지역'!$A$6:$A$15,0))='상품'!I14,INDEX('판매경로지역'!$D$6:$D$15,MATCH('상품'!J14,'판매경로지역'!$A$6:$A$15,0))='상품'!A14,INDEX('판매경로지역'!$E$6:$E$15,MATCH('상품'!J14,'판매경로지역'!$A$6:$A$15,0))='상품'!G14,INDEX('판매경로지역'!$F$6:$F$15,MATCH('상품'!J14,'판매경로지역'!$A$6:$A$15,0))='상품'!H14,'상품'!G14&lt;&gt;"",'상품'!H14&lt;&gt;""),"기록유효","보류"),"보류")))</x:f>
      </x:c>
      <x:c r="G14" s="2" t="str">
        <x:f>IF('상품'!A14="","",IF(AND('상품'!A14&lt;&gt;"",COUNTIF('상품'!$A$6:$A$15,'상품'!A14)=1,'상품'!K14&lt;&gt;""),IF(AND(1=1),"기록유효","보류"),"보류"))</x:f>
      </x:c>
      <x:c r="H14" s="2" t="str">
        <x:f>IF(A14="","",IF(COUNTIF(B14:G14,"보류")&gt;0,"보류","권한자검토대기"))</x:f>
      </x:c>
      <x:c r="I14" s="2" t="str">
        <x:f>IF(A14="","",'상품'!K14)</x:f>
      </x:c>
      <x:c r="J14" s="2" t="str">
        <x:f>IF(A14="","",IF(H14="보류","권리자와 증거 보완 또는 정정","권한자의 별도 결정 기록"))</x:f>
      </x:c>
    </x:row>
    <x:row r="15" ht="32" customHeight="1">
      <x:c r="A15" s="2" t="str">
        <x:f>IF('상품'!A15="","",'상품'!A15)</x:f>
      </x:c>
      <x:c r="B15" s="2" t="str">
        <x:f>IF('상품'!A15="","",IF(AND('상품'!B15&lt;&gt;"",COUNTIF('공급자허가'!$A$6:$A$15,'상품'!B15)=1),IF(AND(INDEX('공급자허가'!$C$6:$C$15,MATCH('상품'!B15,'공급자허가'!$A$6:$A$15,0))="승인됨",ISNUMBER(INDEX('공급자허가'!$D$6:$D$15,MATCH('상품'!B15,'공급자허가'!$A$6:$A$15,0))),ISNUMBER(INDEX('공급자허가'!$E$6:$E$15,MATCH('상품'!B15,'공급자허가'!$A$6:$A$15,0))),INDEX('공급자허가'!$D$6:$D$15,MATCH('상품'!B15,'공급자허가'!$A$6:$A$15,0))&lt;='사용안내'!$B$5,INDEX('공급자허가'!$E$6:$E$15,MATCH('상품'!B15,'공급자허가'!$A$6:$A$15,0))&gt;='사용안내'!$B$5,INDEX('공급자허가'!$D$6:$D$15,MATCH('상품'!B15,'공급자허가'!$A$6:$A$15,0))&lt;=INDEX('공급자허가'!$E$6:$E$15,MATCH('상품'!B15,'공급자허가'!$A$6:$A$15,0)),INDEX('공급자허가'!$F$6:$F$15,MATCH('상품'!B15,'공급자허가'!$A$6:$A$15,0))&lt;&gt;"",INDEX('공급자허가'!$G$6:$G$15,MATCH('상품'!B15,'공급자허가'!$A$6:$A$15,0))&lt;&gt;"",INDEX('공급자허가'!$H$6:$H$15,MATCH('상품'!B15,'공급자허가'!$A$6:$A$15,0))&lt;&gt;"",OR(AND(INDEX('공급자허가'!$B$6:$B$15,MATCH('상품'!B15,'공급자허가'!$A$6:$A$15,0))="교내사용",'상품'!G15="교내사용"),AND(INDEX('공급자허가'!$B$6:$B$15,MATCH('상품'!B15,'공급자허가'!$A$6:$A$15,0))="일반판매",OR('상품'!G15="일반판매",'상품'!G15="교내사용")))),"기록유효","보류"),"보류"))</x:f>
      </x:c>
      <x:c r="C15" s="2" t="str">
        <x:f>IF('상품'!A15="","",IF(AND('상품'!C15&lt;&gt;"",COUNTIF('표장권리'!$A$6:$A$15,'상품'!C15)=1),IF(AND(INDEX('표장권리'!$C$6:$C$15,MATCH('상품'!C15,'표장권리'!$A$6:$A$15,0))="승인됨",ISNUMBER(INDEX('표장권리'!$D$6:$D$15,MATCH('상품'!C15,'표장권리'!$A$6:$A$15,0))),ISNUMBER(INDEX('표장권리'!$E$6:$E$15,MATCH('상품'!C15,'표장권리'!$A$6:$A$15,0))),INDEX('표장권리'!$D$6:$D$15,MATCH('상품'!C15,'표장권리'!$A$6:$A$15,0))&lt;='사용안내'!$B$5,INDEX('표장권리'!$E$6:$E$15,MATCH('상품'!C15,'표장권리'!$A$6:$A$15,0))&gt;='사용안내'!$B$5,INDEX('표장권리'!$D$6:$D$15,MATCH('상품'!C15,'표장권리'!$A$6:$A$15,0))&lt;=INDEX('표장권리'!$E$6:$E$15,MATCH('상품'!C15,'표장권리'!$A$6:$A$15,0)),INDEX('표장권리'!$F$6:$F$15,MATCH('상품'!C15,'표장권리'!$A$6:$A$15,0))&lt;&gt;"",INDEX('표장권리'!$B$6:$B$15,MATCH('상품'!C15,'표장권리'!$A$6:$A$15,0))&lt;&gt;""),"기록유효","보류"),"보류"))</x:f>
      </x:c>
      <x:c r="D15" s="2" t="str">
        <x:f>IF('상품'!A15="","",IF(AND('상품'!E15&lt;&gt;"",COUNTIF('도안승인'!$A$6:$A$15,'상품'!E15)=1),IF(AND(INDEX('도안승인'!$E$6:$E$15,MATCH('상품'!E15,'도안승인'!$A$6:$A$15,0))="승인됨",ISNUMBER(INDEX('도안승인'!$F$6:$F$15,MATCH('상품'!E15,'도안승인'!$A$6:$A$15,0))),ISNUMBER(INDEX('도안승인'!$G$6:$G$15,MATCH('상품'!E15,'도안승인'!$A$6:$A$15,0))),INDEX('도안승인'!$F$6:$F$15,MATCH('상품'!E15,'도안승인'!$A$6:$A$15,0))&lt;='사용안내'!$B$5,INDEX('도안승인'!$G$6:$G$15,MATCH('상품'!E15,'도안승인'!$A$6:$A$15,0))&gt;='사용안내'!$B$5,INDEX('도안승인'!$F$6:$F$15,MATCH('상품'!E15,'도안승인'!$A$6:$A$15,0))&lt;=INDEX('도안승인'!$G$6:$G$15,MATCH('상품'!E15,'도안승인'!$A$6:$A$15,0)),INDEX('도안승인'!$H$6:$H$15,MATCH('상품'!E15,'도안승인'!$A$6:$A$15,0))&lt;&gt;"",INDEX('도안승인'!$B$6:$B$15,MATCH('상품'!E15,'도안승인'!$A$6:$A$15,0))='상품'!A15,INDEX('도안승인'!$C$6:$C$15,MATCH('상품'!E15,'도안승인'!$A$6:$A$15,0))='상품'!C15,INDEX('도안승인'!$D$6:$D$15,MATCH('상품'!E15,'도안승인'!$A$6:$A$15,0))='상품'!D15,'상품'!D15&lt;&gt;""),"기록유효","보류"),"보류"))</x:f>
      </x:c>
      <x:c r="E15" s="2" t="str">
        <x:f>IF('상품'!A15="","",IF(AND('상품'!F15&lt;&gt;"",COUNTIF('판매경로지역'!$A$6:$A$15,'상품'!F15)=1),IF(AND(INDEX('판매경로지역'!$I$6:$I$15,MATCH('상품'!F15,'판매경로지역'!$A$6:$A$15,0))="승인됨",ISNUMBER(INDEX('판매경로지역'!$G$6:$G$15,MATCH('상품'!F15,'판매경로지역'!$A$6:$A$15,0))),ISNUMBER(INDEX('판매경로지역'!$H$6:$H$15,MATCH('상품'!F15,'판매경로지역'!$A$6:$A$15,0))),INDEX('판매경로지역'!$G$6:$G$15,MATCH('상품'!F15,'판매경로지역'!$A$6:$A$15,0))&lt;='사용안내'!$B$5,INDEX('판매경로지역'!$H$6:$H$15,MATCH('상품'!F15,'판매경로지역'!$A$6:$A$15,0))&gt;='사용안내'!$B$5,INDEX('판매경로지역'!$G$6:$G$15,MATCH('상품'!F15,'판매경로지역'!$A$6:$A$15,0))&lt;=INDEX('판매경로지역'!$H$6:$H$15,MATCH('상품'!F15,'판매경로지역'!$A$6:$A$15,0)),INDEX('판매경로지역'!$J$6:$J$15,MATCH('상품'!F15,'판매경로지역'!$A$6:$A$15,0))&lt;&gt;"",INDEX('판매경로지역'!$B$6:$B$15,MATCH('상품'!F15,'판매경로지역'!$A$6:$A$15,0))='상품'!B15,INDEX('판매경로지역'!$C$6:$C$15,MATCH('상품'!F15,'판매경로지역'!$A$6:$A$15,0))='상품'!C15,INDEX('판매경로지역'!$D$6:$D$15,MATCH('상품'!F15,'판매경로지역'!$A$6:$A$15,0))='상품'!A15,INDEX('판매경로지역'!$E$6:$E$15,MATCH('상품'!F15,'판매경로지역'!$A$6:$A$15,0))='상품'!G15,INDEX('판매경로지역'!$F$6:$F$15,MATCH('상품'!F15,'판매경로지역'!$A$6:$A$15,0))='상품'!H15,'상품'!G15&lt;&gt;"",'상품'!H15&lt;&gt;""),"기록유효","보류"),"보류"))</x:f>
      </x:c>
      <x:c r="F15" s="2" t="str">
        <x:f>IF('상품'!A15="","",IF(AND('상품'!I15="해당없음",'상품'!J15="해당없음"),"기록유효",IF(AND('상품'!I15&lt;&gt;"",'상품'!J15&lt;&gt;"",COUNTIF('표장권리'!$A$6:$A$15,'상품'!I15)=1,COUNTIF('판매경로지역'!$A$6:$A$15,'상품'!J15)=1),IF(AND(INDEX('표장권리'!$C$6:$C$15,MATCH('상품'!I15,'표장권리'!$A$6:$A$15,0))="승인됨",ISNUMBER(INDEX('표장권리'!$D$6:$D$15,MATCH('상품'!I15,'표장권리'!$A$6:$A$15,0))),ISNUMBER(INDEX('표장권리'!$E$6:$E$15,MATCH('상품'!I15,'표장권리'!$A$6:$A$15,0))),INDEX('표장권리'!$D$6:$D$15,MATCH('상품'!I15,'표장권리'!$A$6:$A$15,0))&lt;='사용안내'!$B$5,INDEX('표장권리'!$E$6:$E$15,MATCH('상품'!I15,'표장권리'!$A$6:$A$15,0))&gt;='사용안내'!$B$5,INDEX('표장권리'!$D$6:$D$15,MATCH('상품'!I15,'표장권리'!$A$6:$A$15,0))&lt;=INDEX('표장권리'!$E$6:$E$15,MATCH('상품'!I15,'표장권리'!$A$6:$A$15,0)),INDEX('표장권리'!$F$6:$F$15,MATCH('상품'!I15,'표장권리'!$A$6:$A$15,0))&lt;&gt;"",TRIM(INDEX('표장권리'!$B$6:$B$15,MATCH('상품'!I15,'표장권리'!$A$6:$A$15,0)))&lt;&gt;"",INDEX('판매경로지역'!$I$6:$I$15,MATCH('상품'!J15,'판매경로지역'!$A$6:$A$15,0))="승인됨",ISNUMBER(INDEX('판매경로지역'!$G$6:$G$15,MATCH('상품'!J15,'판매경로지역'!$A$6:$A$15,0))),ISNUMBER(INDEX('판매경로지역'!$H$6:$H$15,MATCH('상품'!J15,'판매경로지역'!$A$6:$A$15,0))),INDEX('판매경로지역'!$G$6:$G$15,MATCH('상품'!J15,'판매경로지역'!$A$6:$A$15,0))&lt;='사용안내'!$B$5,INDEX('판매경로지역'!$H$6:$H$15,MATCH('상품'!J15,'판매경로지역'!$A$6:$A$15,0))&gt;='사용안내'!$B$5,INDEX('판매경로지역'!$G$6:$G$15,MATCH('상품'!J15,'판매경로지역'!$A$6:$A$15,0))&lt;=INDEX('판매경로지역'!$H$6:$H$15,MATCH('상품'!J15,'판매경로지역'!$A$6:$A$15,0)),INDEX('판매경로지역'!$J$6:$J$15,MATCH('상품'!J15,'판매경로지역'!$A$6:$A$15,0))&lt;&gt;"",INDEX('판매경로지역'!$B$6:$B$15,MATCH('상품'!J15,'판매경로지역'!$A$6:$A$15,0))='상품'!B15,INDEX('판매경로지역'!$C$6:$C$15,MATCH('상품'!J15,'판매경로지역'!$A$6:$A$15,0))='상품'!I15,INDEX('판매경로지역'!$D$6:$D$15,MATCH('상품'!J15,'판매경로지역'!$A$6:$A$15,0))='상품'!A15,INDEX('판매경로지역'!$E$6:$E$15,MATCH('상품'!J15,'판매경로지역'!$A$6:$A$15,0))='상품'!G15,INDEX('판매경로지역'!$F$6:$F$15,MATCH('상품'!J15,'판매경로지역'!$A$6:$A$15,0))='상품'!H15,'상품'!G15&lt;&gt;"",'상품'!H15&lt;&gt;""),"기록유효","보류"),"보류")))</x:f>
      </x:c>
      <x:c r="G15" s="2" t="str">
        <x:f>IF('상품'!A15="","",IF(AND('상품'!A15&lt;&gt;"",COUNTIF('상품'!$A$6:$A$15,'상품'!A15)=1,'상품'!K15&lt;&gt;""),IF(AND(1=1),"기록유효","보류"),"보류"))</x:f>
      </x:c>
      <x:c r="H15" s="2" t="str">
        <x:f>IF(A15="","",IF(COUNTIF(B15:G15,"보류")&gt;0,"보류","권한자검토대기"))</x:f>
      </x:c>
      <x:c r="I15" s="2" t="str">
        <x:f>IF(A15="","",'상품'!K15)</x:f>
      </x:c>
      <x:c r="J15" s="2" t="str">
        <x:f>IF(A15="","",IF(H15="보류","권리자와 증거 보완 또는 정정","권한자의 별도 결정 기록"))</x:f>
      </x:c>
    </x:row>
    <x:row r="16" ht="3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mergeCells>
    <x:mergeCell ref="A2:J2"/>
    <x:mergeCell ref="A3:J3"/>
  </x:mergeCells>
  <x:conditionalFormatting sqref="A6:J15">
    <x:cfRule type="expression" dxfId="0" priority="1">
      <x:formula>$H6="보류"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3c67badff724fd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3" t="str">
        <x:v>상품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40" customHeight="1">
      <x:c r="A3" s="2" t="str">
        <x:v>황갈색 글자는 입력, 진한 글자는 계산값입니다. 보류 항목부터 걸러 확인하세요.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3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2" customHeight="1">
      <x:c r="A5" s="5" t="str">
        <x:v>상품신청번호</x:v>
      </x:c>
      <x:c r="B5" s="5" t="str">
        <x:v>허가번호</x:v>
      </x:c>
      <x:c r="C5" s="5" t="str">
        <x:v>표장번호</x:v>
      </x:c>
      <x:c r="D5" s="5" t="str">
        <x:v>도안판본</x:v>
      </x:c>
      <x:c r="E5" s="5" t="str">
        <x:v>승인번호</x:v>
      </x:c>
      <x:c r="F5" s="5" t="str">
        <x:v>범위번호</x:v>
      </x:c>
      <x:c r="G5" s="5" t="str">
        <x:v>판매경로</x:v>
      </x:c>
      <x:c r="H5" s="5" t="str">
        <x:v>지역</x:v>
      </x:c>
      <x:c r="I5" s="5" t="str">
        <x:v>제삼자표장번호</x:v>
      </x:c>
      <x:c r="J5" s="5" t="str">
        <x:v>제삼자범위번호</x:v>
      </x:c>
      <x:c r="K5" s="5" t="str">
        <x:v>담당자</x:v>
      </x:c>
    </x:row>
    <x:row r="6" ht="32" customHeight="1">
      <x:c r="A6" s="6" t="str">
        <x:v>P001</x:v>
      </x:c>
      <x:c r="B6" s="6" t="str">
        <x:v>L01</x:v>
      </x:c>
      <x:c r="C6" s="6" t="str">
        <x:v>M01</x:v>
      </x:c>
      <x:c r="D6" s="6" t="str">
        <x:v>V1</x:v>
      </x:c>
      <x:c r="E6" s="6" t="str">
        <x:v>A01</x:v>
      </x:c>
      <x:c r="F6" s="6" t="str">
        <x:v>S01</x:v>
      </x:c>
      <x:c r="G6" s="6" t="str">
        <x:v>교내사용</x:v>
      </x:c>
      <x:c r="H6" s="6" t="str">
        <x:v>한국</x:v>
      </x:c>
      <x:c r="I6" s="6" t="str">
        <x:v>해당없음</x:v>
      </x:c>
      <x:c r="J6" s="6" t="str">
        <x:v>해당없음</x:v>
      </x:c>
      <x:c r="K6" s="6" t="str">
        <x:v>허가담당자</x:v>
      </x:c>
    </x:row>
    <x:row r="7" ht="32" customHeight="1">
      <x:c r="A7" s="6" t="str">
        <x:v>P002</x:v>
      </x:c>
      <x:c r="B7" s="6" t="str">
        <x:v>L01</x:v>
      </x:c>
      <x:c r="C7" s="6" t="str">
        <x:v>M01</x:v>
      </x:c>
      <x:c r="D7" s="6" t="str">
        <x:v>V1</x:v>
      </x:c>
      <x:c r="E7" s="6" t="str">
        <x:v>A02</x:v>
      </x:c>
      <x:c r="F7" s="6" t="str">
        <x:v>S02</x:v>
      </x:c>
      <x:c r="G7" s="6" t="str">
        <x:v>일반판매</x:v>
      </x:c>
      <x:c r="H7" s="6" t="str">
        <x:v>한국</x:v>
      </x:c>
      <x:c r="I7" s="6" t="str">
        <x:v>해당없음</x:v>
      </x:c>
      <x:c r="J7" s="6" t="str">
        <x:v>해당없음</x:v>
      </x:c>
      <x:c r="K7" s="6" t="str">
        <x:v>허가담당자</x:v>
      </x:c>
    </x:row>
    <x:row r="8" ht="32" customHeight="1">
      <x:c r="A8" s="6" t="str">
        <x:v>P003</x:v>
      </x:c>
      <x:c r="B8" s="6" t="str">
        <x:v>L02</x:v>
      </x:c>
      <x:c r="C8" s="6" t="str">
        <x:v>M01</x:v>
      </x:c>
      <x:c r="D8" s="6" t="str">
        <x:v>V1</x:v>
      </x:c>
      <x:c r="E8" s="6" t="str">
        <x:v>A03</x:v>
      </x:c>
      <x:c r="F8" s="6" t="str">
        <x:v>S03</x:v>
      </x:c>
      <x:c r="G8" s="6" t="str">
        <x:v>일반판매</x:v>
      </x:c>
      <x:c r="H8" s="6" t="str">
        <x:v>일본</x:v>
      </x:c>
      <x:c r="I8" s="6" t="str">
        <x:v>T01</x:v>
      </x:c>
      <x:c r="J8" s="6" t="str">
        <x:v>S07</x:v>
      </x:c>
      <x:c r="K8" s="6" t="str">
        <x:v>허가담당자</x:v>
      </x:c>
    </x:row>
    <x:row r="9" ht="32" customHeight="1">
      <x:c r="A9" s="6" t="str">
        <x:v>P004</x:v>
      </x:c>
      <x:c r="B9" s="6" t="str">
        <x:v>L02</x:v>
      </x:c>
      <x:c r="C9" s="6" t="str">
        <x:v>M01</x:v>
      </x:c>
      <x:c r="D9" s="6" t="str">
        <x:v>V2</x:v>
      </x:c>
      <x:c r="E9" s="6" t="str">
        <x:v>A04</x:v>
      </x:c>
      <x:c r="F9" s="6" t="str">
        <x:v>S04</x:v>
      </x:c>
      <x:c r="G9" s="6" t="str">
        <x:v>일반판매</x:v>
      </x:c>
      <x:c r="H9" s="6" t="str">
        <x:v>한국</x:v>
      </x:c>
      <x:c r="I9" s="6" t="str">
        <x:v>해당없음</x:v>
      </x:c>
      <x:c r="J9" s="6" t="str">
        <x:v>해당없음</x:v>
      </x:c>
      <x:c r="K9" s="6" t="str">
        <x:v>허가담당자</x:v>
      </x:c>
    </x:row>
    <x:row r="10" ht="32" customHeight="1">
      <x:c r="A10" s="6" t="str">
        <x:v>P005</x:v>
      </x:c>
      <x:c r="B10" s="6" t="str">
        <x:v>L03</x:v>
      </x:c>
      <x:c r="C10" s="6" t="str">
        <x:v>M02</x:v>
      </x:c>
      <x:c r="D10" s="6" t="str">
        <x:v>V1</x:v>
      </x:c>
      <x:c r="E10" s="6" t="str">
        <x:v>A05</x:v>
      </x:c>
      <x:c r="F10" s="6" t="str">
        <x:v>S05</x:v>
      </x:c>
      <x:c r="G10" s="6" t="str">
        <x:v>교내사용</x:v>
      </x:c>
      <x:c r="H10" s="6" t="str">
        <x:v>한국</x:v>
      </x:c>
      <x:c r="I10" s="6" t="str">
        <x:v>해당없음</x:v>
      </x:c>
      <x:c r="J10" s="6" t="str">
        <x:v>해당없음</x:v>
      </x:c>
      <x:c r="K10" s="6" t="str">
        <x:v>허가담당자</x:v>
      </x:c>
    </x:row>
    <x:row r="11" ht="32" customHeight="1">
      <x:c r="A11" s="6" t="str">
        <x:v>P006</x:v>
      </x:c>
      <x:c r="B11" s="6" t="str"/>
      <x:c r="C11" s="6" t="str">
        <x:v>M01</x:v>
      </x:c>
      <x:c r="D11" s="6" t="str">
        <x:v>V1</x:v>
      </x:c>
      <x:c r="E11" s="6" t="str"/>
      <x:c r="F11" s="6" t="str">
        <x:v>S06</x:v>
      </x:c>
      <x:c r="G11" s="6" t="str">
        <x:v>교내사용</x:v>
      </x:c>
      <x:c r="H11" s="6" t="str">
        <x:v>한국</x:v>
      </x:c>
      <x:c r="I11" s="6" t="str"/>
      <x:c r="J11" s="6" t="str"/>
      <x:c r="K11" s="6" t="str">
        <x:v>허가담당자</x:v>
      </x:c>
    </x:row>
    <x:row r="12" ht="32" customHeight="1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</x:row>
    <x:row r="13" ht="32" customHeight="1">
      <x:c r="A13" s="6"/>
      <x:c r="B13" s="6"/>
      <x:c r="C13" s="6"/>
      <x:c r="D13" s="6"/>
      <x:c r="E13" s="6"/>
      <x:c r="F13" s="6"/>
      <x:c r="G13" s="6"/>
      <x:c r="H13" s="6"/>
      <x:c r="I13" s="6"/>
      <x:c r="J13" s="6"/>
      <x:c r="K13" s="6"/>
    </x:row>
    <x:row r="14" ht="32" customHeight="1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</x:row>
    <x:row r="15" ht="32" customHeight="1">
      <x:c r="A15" s="6"/>
      <x:c r="B15" s="6"/>
      <x:c r="C15" s="6"/>
      <x:c r="D15" s="6"/>
      <x:c r="E15" s="6"/>
      <x:c r="F15" s="6"/>
      <x:c r="G15" s="6"/>
      <x:c r="H15" s="6"/>
      <x:c r="I15" s="6"/>
      <x:c r="J15" s="6"/>
      <x:c r="K15" s="6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</x:sheetData>
  <x:mergeCells>
    <x:mergeCell ref="A2:K2"/>
    <x:mergeCell ref="A3:K3"/>
  </x:mergeCells>
  <x:dataValidations count="1">
    <x:dataValidation type="list" sqref="G6:G15">
      <x:formula1>"교내사용,일반판매"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5568833c67841e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공급자허가</x:v>
      </x:c>
      <x:c r="B2" s="2"/>
      <x:c r="C2" s="2"/>
      <x:c r="D2" s="2"/>
      <x:c r="E2" s="2"/>
      <x:c r="F2" s="2"/>
      <x:c r="G2" s="2"/>
      <x:c r="H2" s="2"/>
    </x:row>
    <x:row r="3" ht="40" customHeight="1">
      <x:c r="A3" s="2" t="str">
        <x:v>황갈색 글자는 입력, 진한 글자는 계산값입니다. 보류 항목부터 걸러 확인하세요.</x:v>
      </x:c>
      <x:c r="B3" s="2"/>
      <x:c r="C3" s="2"/>
      <x:c r="D3" s="2"/>
      <x:c r="E3" s="2"/>
      <x:c r="F3" s="2"/>
      <x:c r="G3" s="2"/>
      <x:c r="H3" s="2"/>
    </x:row>
    <x:row r="4" ht="32" customHeight="1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5" t="str">
        <x:v>허가번호</x:v>
      </x:c>
      <x:c r="B5" s="5" t="str">
        <x:v>허가구분</x:v>
      </x:c>
      <x:c r="C5" s="5" t="str">
        <x:v>상태</x:v>
      </x:c>
      <x:c r="D5" s="5" t="str">
        <x:v>시작일</x:v>
      </x:c>
      <x:c r="E5" s="5" t="str">
        <x:v>마지막유효일</x:v>
      </x:c>
      <x:c r="F5" s="5" t="str">
        <x:v>증거참조</x:v>
      </x:c>
      <x:c r="G5" s="5" t="str">
        <x:v>허가받은공급자</x:v>
      </x:c>
      <x:c r="H5" s="5" t="str">
        <x:v>갱신담당자</x:v>
      </x:c>
    </x:row>
    <x:row r="6" ht="32" customHeight="1">
      <x:c r="A6" s="6" t="str">
        <x:v>L01</x:v>
      </x:c>
      <x:c r="B6" s="6" t="str">
        <x:v>교내사용</x:v>
      </x:c>
      <x:c r="C6" s="6" t="str">
        <x:v>승인됨</x:v>
      </x:c>
      <x:c r="D6" s="8" t="n">
        <x:v>46023</x:v>
      </x:c>
      <x:c r="E6" s="8" t="n">
        <x:v>46387</x:v>
      </x:c>
      <x:c r="F6" s="6" t="str">
        <x:v>E-L01</x:v>
      </x:c>
      <x:c r="G6" s="6" t="str">
        <x:v>F001</x:v>
      </x:c>
      <x:c r="H6" s="6" t="str">
        <x:v>허가담당자</x:v>
      </x:c>
    </x:row>
    <x:row r="7" ht="32" customHeight="1">
      <x:c r="A7" s="6" t="str">
        <x:v>L02</x:v>
      </x:c>
      <x:c r="B7" s="6" t="str">
        <x:v>일반판매</x:v>
      </x:c>
      <x:c r="C7" s="6" t="str">
        <x:v>승인됨</x:v>
      </x:c>
      <x:c r="D7" s="8" t="n">
        <x:v>46023</x:v>
      </x:c>
      <x:c r="E7" s="8" t="n">
        <x:v>46387</x:v>
      </x:c>
      <x:c r="F7" s="6" t="str">
        <x:v>E-L02</x:v>
      </x:c>
      <x:c r="G7" s="6" t="str">
        <x:v>F001</x:v>
      </x:c>
      <x:c r="H7" s="6" t="str">
        <x:v>허가담당자</x:v>
      </x:c>
    </x:row>
    <x:row r="8" ht="32" customHeight="1">
      <x:c r="A8" s="6" t="str">
        <x:v>L03</x:v>
      </x:c>
      <x:c r="B8" s="6" t="str">
        <x:v>교내사용</x:v>
      </x:c>
      <x:c r="C8" s="6" t="str">
        <x:v>승인됨</x:v>
      </x:c>
      <x:c r="D8" s="8" t="n">
        <x:v>46313</x:v>
      </x:c>
      <x:c r="E8" s="8" t="n">
        <x:v>46313</x:v>
      </x:c>
      <x:c r="F8" s="6" t="str">
        <x:v>E-L03</x:v>
      </x:c>
      <x:c r="G8" s="6" t="str">
        <x:v>F001</x:v>
      </x:c>
      <x:c r="H8" s="6" t="str">
        <x:v>허가담당자</x:v>
      </x:c>
    </x:row>
    <x:row r="9" ht="32" customHeight="1">
      <x:c r="A9" s="6"/>
      <x:c r="B9" s="6"/>
      <x:c r="C9" s="6"/>
      <x:c r="D9" s="8"/>
      <x:c r="E9" s="8"/>
      <x:c r="F9" s="6"/>
      <x:c r="G9" s="6"/>
      <x:c r="H9" s="6"/>
    </x:row>
    <x:row r="10" ht="32" customHeight="1">
      <x:c r="A10" s="6"/>
      <x:c r="B10" s="6"/>
      <x:c r="C10" s="6"/>
      <x:c r="D10" s="8"/>
      <x:c r="E10" s="8"/>
      <x:c r="F10" s="6"/>
      <x:c r="G10" s="6"/>
      <x:c r="H10" s="6"/>
    </x:row>
    <x:row r="11" ht="32" customHeight="1">
      <x:c r="A11" s="6"/>
      <x:c r="B11" s="6"/>
      <x:c r="C11" s="6"/>
      <x:c r="D11" s="8"/>
      <x:c r="E11" s="8"/>
      <x:c r="F11" s="6"/>
      <x:c r="G11" s="6"/>
      <x:c r="H11" s="6"/>
    </x:row>
    <x:row r="12" ht="32" customHeight="1">
      <x:c r="A12" s="6"/>
      <x:c r="B12" s="6"/>
      <x:c r="C12" s="6"/>
      <x:c r="D12" s="8"/>
      <x:c r="E12" s="8"/>
      <x:c r="F12" s="6"/>
      <x:c r="G12" s="6"/>
      <x:c r="H12" s="6"/>
    </x:row>
    <x:row r="13" ht="32" customHeight="1">
      <x:c r="A13" s="6"/>
      <x:c r="B13" s="6"/>
      <x:c r="C13" s="6"/>
      <x:c r="D13" s="8"/>
      <x:c r="E13" s="8"/>
      <x:c r="F13" s="6"/>
      <x:c r="G13" s="6"/>
      <x:c r="H13" s="6"/>
    </x:row>
    <x:row r="14" ht="32" customHeight="1">
      <x:c r="A14" s="6"/>
      <x:c r="B14" s="6"/>
      <x:c r="C14" s="6"/>
      <x:c r="D14" s="8"/>
      <x:c r="E14" s="8"/>
      <x:c r="F14" s="6"/>
      <x:c r="G14" s="6"/>
      <x:c r="H14" s="6"/>
    </x:row>
    <x:row r="15" ht="32" customHeight="1">
      <x:c r="A15" s="6"/>
      <x:c r="B15" s="6"/>
      <x:c r="C15" s="6"/>
      <x:c r="D15" s="8"/>
      <x:c r="E15" s="8"/>
      <x:c r="F15" s="6"/>
      <x:c r="G15" s="6"/>
      <x:c r="H15" s="6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A3:H3"/>
  </x:mergeCells>
  <x:dataValidations count="2">
    <x:dataValidation type="list" sqref="C6:C15">
      <x:formula1>"승인됨,보류"</x:formula1>
    </x:dataValidation>
    <x:dataValidation type="list" sqref="B6:B15">
      <x:formula1>"교내사용,일반판매"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22fa909a5ef4ccc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2" customHeight="1">
      <x:c r="A1" s="2"/>
      <x:c r="B1" s="2"/>
      <x:c r="C1" s="2"/>
      <x:c r="D1" s="2"/>
      <x:c r="E1" s="2"/>
      <x:c r="F1" s="2"/>
    </x:row>
    <x:row r="2" ht="32" customHeight="1">
      <x:c r="A2" s="3" t="str">
        <x:v>표장권리</x:v>
      </x:c>
      <x:c r="B2" s="2"/>
      <x:c r="C2" s="2"/>
      <x:c r="D2" s="2"/>
      <x:c r="E2" s="2"/>
      <x:c r="F2" s="2"/>
    </x:row>
    <x:row r="3" ht="40" customHeight="1">
      <x:c r="A3" s="2" t="str">
        <x:v>황갈색 글자는 입력, 진한 글자는 계산값입니다. 보류 항목부터 걸러 확인하세요.</x:v>
      </x:c>
      <x:c r="B3" s="2"/>
      <x:c r="C3" s="2"/>
      <x:c r="D3" s="2"/>
      <x:c r="E3" s="2"/>
      <x:c r="F3" s="2"/>
    </x:row>
    <x:row r="4" ht="32" customHeight="1">
      <x:c r="A4" s="2"/>
      <x:c r="B4" s="2"/>
      <x:c r="C4" s="2"/>
      <x:c r="D4" s="2"/>
      <x:c r="E4" s="2"/>
      <x:c r="F4" s="2"/>
    </x:row>
    <x:row r="5" ht="42" customHeight="1">
      <x:c r="A5" s="5" t="str">
        <x:v>표장번호</x:v>
      </x:c>
      <x:c r="B5" s="5" t="str">
        <x:v>권리자</x:v>
      </x:c>
      <x:c r="C5" s="5" t="str">
        <x:v>상태</x:v>
      </x:c>
      <x:c r="D5" s="5" t="str">
        <x:v>시작일</x:v>
      </x:c>
      <x:c r="E5" s="5" t="str">
        <x:v>마지막유효일</x:v>
      </x:c>
      <x:c r="F5" s="5" t="str">
        <x:v>증거참조</x:v>
      </x:c>
    </x:row>
    <x:row r="6" ht="32" customHeight="1">
      <x:c r="A6" s="6" t="str">
        <x:v>M01</x:v>
      </x:c>
      <x:c r="B6" s="6" t="str">
        <x:v>U001</x:v>
      </x:c>
      <x:c r="C6" s="6" t="str">
        <x:v>승인됨</x:v>
      </x:c>
      <x:c r="D6" s="8" t="n">
        <x:v>46023</x:v>
      </x:c>
      <x:c r="E6" s="8" t="n">
        <x:v>46387</x:v>
      </x:c>
      <x:c r="F6" s="6" t="str">
        <x:v>E-M01</x:v>
      </x:c>
    </x:row>
    <x:row r="7" ht="32" customHeight="1">
      <x:c r="A7" s="6" t="str">
        <x:v>T01</x:v>
      </x:c>
      <x:c r="B7" s="6" t="str">
        <x:v>T001</x:v>
      </x:c>
      <x:c r="C7" s="6" t="str">
        <x:v>승인됨</x:v>
      </x:c>
      <x:c r="D7" s="8" t="n">
        <x:v>46023</x:v>
      </x:c>
      <x:c r="E7" s="8" t="n">
        <x:v>46312</x:v>
      </x:c>
      <x:c r="F7" s="6" t="str">
        <x:v>E-T01</x:v>
      </x:c>
    </x:row>
    <x:row r="8" ht="32" customHeight="1">
      <x:c r="A8" s="6" t="str">
        <x:v>M02</x:v>
      </x:c>
      <x:c r="B8" s="6" t="str">
        <x:v>U001</x:v>
      </x:c>
      <x:c r="C8" s="6" t="str">
        <x:v>승인됨</x:v>
      </x:c>
      <x:c r="D8" s="8" t="n">
        <x:v>46313</x:v>
      </x:c>
      <x:c r="E8" s="8" t="n">
        <x:v>46313</x:v>
      </x:c>
      <x:c r="F8" s="6" t="str">
        <x:v>E-M02</x:v>
      </x:c>
    </x:row>
    <x:row r="9" ht="32" customHeight="1">
      <x:c r="A9" s="6"/>
      <x:c r="B9" s="6"/>
      <x:c r="C9" s="6"/>
      <x:c r="D9" s="8"/>
      <x:c r="E9" s="8"/>
      <x:c r="F9" s="6"/>
    </x:row>
    <x:row r="10" ht="32" customHeight="1">
      <x:c r="A10" s="6"/>
      <x:c r="B10" s="6"/>
      <x:c r="C10" s="6"/>
      <x:c r="D10" s="8"/>
      <x:c r="E10" s="8"/>
      <x:c r="F10" s="6"/>
    </x:row>
    <x:row r="11" ht="32" customHeight="1">
      <x:c r="A11" s="6"/>
      <x:c r="B11" s="6"/>
      <x:c r="C11" s="6"/>
      <x:c r="D11" s="8"/>
      <x:c r="E11" s="8"/>
      <x:c r="F11" s="6"/>
    </x:row>
    <x:row r="12" ht="32" customHeight="1">
      <x:c r="A12" s="6"/>
      <x:c r="B12" s="6"/>
      <x:c r="C12" s="6"/>
      <x:c r="D12" s="8"/>
      <x:c r="E12" s="8"/>
      <x:c r="F12" s="6"/>
    </x:row>
    <x:row r="13" ht="32" customHeight="1">
      <x:c r="A13" s="6"/>
      <x:c r="B13" s="6"/>
      <x:c r="C13" s="6"/>
      <x:c r="D13" s="8"/>
      <x:c r="E13" s="8"/>
      <x:c r="F13" s="6"/>
    </x:row>
    <x:row r="14" ht="32" customHeight="1">
      <x:c r="A14" s="6"/>
      <x:c r="B14" s="6"/>
      <x:c r="C14" s="6"/>
      <x:c r="D14" s="8"/>
      <x:c r="E14" s="8"/>
      <x:c r="F14" s="6"/>
    </x:row>
    <x:row r="15" ht="32" customHeight="1">
      <x:c r="A15" s="6"/>
      <x:c r="B15" s="6"/>
      <x:c r="C15" s="6"/>
      <x:c r="D15" s="8"/>
      <x:c r="E15" s="8"/>
      <x:c r="F15" s="6"/>
    </x:row>
    <x:row r="16" ht="32" customHeight="1">
      <x:c r="A16" s="2"/>
      <x:c r="B16" s="2"/>
      <x:c r="C16" s="2"/>
      <x:c r="D16" s="2"/>
      <x:c r="E16" s="2"/>
      <x:c r="F16" s="2"/>
    </x:row>
    <x:row r="17" ht="32" customHeight="1">
      <x:c r="A17" s="2"/>
      <x:c r="B17" s="2"/>
      <x:c r="C17" s="2"/>
      <x:c r="D17" s="2"/>
      <x:c r="E17" s="2"/>
      <x:c r="F17" s="2"/>
    </x:row>
    <x:row r="18" ht="32" customHeight="1">
      <x:c r="A18" s="2"/>
      <x:c r="B18" s="2"/>
      <x:c r="C18" s="2"/>
      <x:c r="D18" s="2"/>
      <x:c r="E18" s="2"/>
      <x:c r="F18" s="2"/>
    </x:row>
    <x:row r="19" ht="32" customHeight="1">
      <x:c r="A19" s="2"/>
      <x:c r="B19" s="2"/>
      <x:c r="C19" s="2"/>
      <x:c r="D19" s="2"/>
      <x:c r="E19" s="2"/>
      <x:c r="F19" s="2"/>
    </x:row>
    <x:row r="20" ht="32" customHeight="1">
      <x:c r="A20" s="2"/>
      <x:c r="B20" s="2"/>
      <x:c r="C20" s="2"/>
      <x:c r="D20" s="2"/>
      <x:c r="E20" s="2"/>
      <x:c r="F20" s="2"/>
    </x:row>
    <x:row r="21" ht="32" customHeight="1">
      <x:c r="A21" s="2"/>
      <x:c r="B21" s="2"/>
      <x:c r="C21" s="2"/>
      <x:c r="D21" s="2"/>
      <x:c r="E21" s="2"/>
      <x:c r="F21" s="2"/>
    </x:row>
    <x:row r="22" ht="32" customHeight="1">
      <x:c r="A22" s="2"/>
      <x:c r="B22" s="2"/>
      <x:c r="C22" s="2"/>
      <x:c r="D22" s="2"/>
      <x:c r="E22" s="2"/>
      <x:c r="F22" s="2"/>
    </x:row>
    <x:row r="23" ht="32" customHeight="1">
      <x:c r="A23" s="2"/>
      <x:c r="B23" s="2"/>
      <x:c r="C23" s="2"/>
      <x:c r="D23" s="2"/>
      <x:c r="E23" s="2"/>
      <x:c r="F23" s="2"/>
    </x:row>
    <x:row r="24" ht="32" customHeight="1">
      <x:c r="A24" s="2"/>
      <x:c r="B24" s="2"/>
      <x:c r="C24" s="2"/>
      <x:c r="D24" s="2"/>
      <x:c r="E24" s="2"/>
      <x:c r="F24" s="2"/>
    </x:row>
    <x:row r="25" ht="32" customHeight="1">
      <x:c r="A25" s="2"/>
      <x:c r="B25" s="2"/>
      <x:c r="C25" s="2"/>
      <x:c r="D25" s="2"/>
      <x:c r="E25" s="2"/>
      <x:c r="F25" s="2"/>
    </x:row>
  </x:sheetData>
  <x:mergeCells>
    <x:mergeCell ref="A2:F2"/>
    <x:mergeCell ref="A3:F3"/>
  </x:mergeCells>
  <x:dataValidations count="1">
    <x:dataValidation type="list" sqref="C6:C15">
      <x:formula1>"승인됨,보류"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084b76e43ae49fa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도안승인</x:v>
      </x:c>
      <x:c r="B2" s="2"/>
      <x:c r="C2" s="2"/>
      <x:c r="D2" s="2"/>
      <x:c r="E2" s="2"/>
      <x:c r="F2" s="2"/>
      <x:c r="G2" s="2"/>
      <x:c r="H2" s="2"/>
    </x:row>
    <x:row r="3" ht="40" customHeight="1">
      <x:c r="A3" s="2" t="str">
        <x:v>황갈색 글자는 입력, 진한 글자는 계산값입니다. 보류 항목부터 걸러 확인하세요.</x:v>
      </x:c>
      <x:c r="B3" s="2"/>
      <x:c r="C3" s="2"/>
      <x:c r="D3" s="2"/>
      <x:c r="E3" s="2"/>
      <x:c r="F3" s="2"/>
      <x:c r="G3" s="2"/>
      <x:c r="H3" s="2"/>
    </x:row>
    <x:row r="4" ht="32" customHeight="1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5" t="str">
        <x:v>승인번호</x:v>
      </x:c>
      <x:c r="B5" s="5" t="str">
        <x:v>상품신청번호</x:v>
      </x:c>
      <x:c r="C5" s="5" t="str">
        <x:v>표장번호</x:v>
      </x:c>
      <x:c r="D5" s="5" t="str">
        <x:v>도안판본</x:v>
      </x:c>
      <x:c r="E5" s="5" t="str">
        <x:v>상태</x:v>
      </x:c>
      <x:c r="F5" s="5" t="str">
        <x:v>시작일</x:v>
      </x:c>
      <x:c r="G5" s="5" t="str">
        <x:v>마지막유효일</x:v>
      </x:c>
      <x:c r="H5" s="5" t="str">
        <x:v>증거참조</x:v>
      </x:c>
    </x:row>
    <x:row r="6" ht="32" customHeight="1">
      <x:c r="A6" s="6" t="str">
        <x:v>A01</x:v>
      </x:c>
      <x:c r="B6" s="6" t="str">
        <x:v>P001</x:v>
      </x:c>
      <x:c r="C6" s="6" t="str">
        <x:v>M01</x:v>
      </x:c>
      <x:c r="D6" s="6" t="str">
        <x:v>V1</x:v>
      </x:c>
      <x:c r="E6" s="6" t="str">
        <x:v>승인됨</x:v>
      </x:c>
      <x:c r="F6" s="8" t="n">
        <x:v>46023</x:v>
      </x:c>
      <x:c r="G6" s="8" t="n">
        <x:v>46387</x:v>
      </x:c>
      <x:c r="H6" s="6" t="str">
        <x:v>E-A01</x:v>
      </x:c>
    </x:row>
    <x:row r="7" ht="32" customHeight="1">
      <x:c r="A7" s="6" t="str">
        <x:v>A02</x:v>
      </x:c>
      <x:c r="B7" s="6" t="str">
        <x:v>P002</x:v>
      </x:c>
      <x:c r="C7" s="6" t="str">
        <x:v>M01</x:v>
      </x:c>
      <x:c r="D7" s="6" t="str">
        <x:v>V1</x:v>
      </x:c>
      <x:c r="E7" s="6" t="str">
        <x:v>승인됨</x:v>
      </x:c>
      <x:c r="F7" s="8" t="n">
        <x:v>46023</x:v>
      </x:c>
      <x:c r="G7" s="8" t="n">
        <x:v>46387</x:v>
      </x:c>
      <x:c r="H7" s="6" t="str">
        <x:v>E-A02</x:v>
      </x:c>
    </x:row>
    <x:row r="8" ht="32" customHeight="1">
      <x:c r="A8" s="6" t="str">
        <x:v>A03</x:v>
      </x:c>
      <x:c r="B8" s="6" t="str">
        <x:v>P003</x:v>
      </x:c>
      <x:c r="C8" s="6" t="str">
        <x:v>M01</x:v>
      </x:c>
      <x:c r="D8" s="6" t="str">
        <x:v>V1</x:v>
      </x:c>
      <x:c r="E8" s="6" t="str">
        <x:v>승인됨</x:v>
      </x:c>
      <x:c r="F8" s="8" t="n">
        <x:v>46023</x:v>
      </x:c>
      <x:c r="G8" s="8" t="n">
        <x:v>46387</x:v>
      </x:c>
      <x:c r="H8" s="6" t="str">
        <x:v>E-A03</x:v>
      </x:c>
    </x:row>
    <x:row r="9" ht="32" customHeight="1">
      <x:c r="A9" s="6" t="str">
        <x:v>A04</x:v>
      </x:c>
      <x:c r="B9" s="6" t="str">
        <x:v>P004</x:v>
      </x:c>
      <x:c r="C9" s="6" t="str">
        <x:v>M01</x:v>
      </x:c>
      <x:c r="D9" s="6" t="str">
        <x:v>V1</x:v>
      </x:c>
      <x:c r="E9" s="6" t="str">
        <x:v>승인됨</x:v>
      </x:c>
      <x:c r="F9" s="8" t="n">
        <x:v>46023</x:v>
      </x:c>
      <x:c r="G9" s="8" t="n">
        <x:v>46387</x:v>
      </x:c>
      <x:c r="H9" s="6" t="str">
        <x:v>E-A04</x:v>
      </x:c>
    </x:row>
    <x:row r="10" ht="32" customHeight="1">
      <x:c r="A10" s="6" t="str">
        <x:v>A05</x:v>
      </x:c>
      <x:c r="B10" s="6" t="str">
        <x:v>P005</x:v>
      </x:c>
      <x:c r="C10" s="6" t="str">
        <x:v>M02</x:v>
      </x:c>
      <x:c r="D10" s="6" t="str">
        <x:v>V1</x:v>
      </x:c>
      <x:c r="E10" s="6" t="str">
        <x:v>승인됨</x:v>
      </x:c>
      <x:c r="F10" s="8" t="n">
        <x:v>46023</x:v>
      </x:c>
      <x:c r="G10" s="8" t="n">
        <x:v>46387</x:v>
      </x:c>
      <x:c r="H10" s="6" t="str">
        <x:v>E-A05</x:v>
      </x:c>
    </x:row>
    <x:row r="11" ht="32" customHeight="1">
      <x:c r="A11" s="6" t="str">
        <x:v>A06</x:v>
      </x:c>
      <x:c r="B11" s="6" t="str">
        <x:v>P006</x:v>
      </x:c>
      <x:c r="C11" s="6" t="str">
        <x:v>M01</x:v>
      </x:c>
      <x:c r="D11" s="6" t="str">
        <x:v>V1</x:v>
      </x:c>
      <x:c r="E11" s="6" t="str">
        <x:v>승인됨</x:v>
      </x:c>
      <x:c r="F11" s="8" t="n">
        <x:v>46023</x:v>
      </x:c>
      <x:c r="G11" s="8" t="n">
        <x:v>46387</x:v>
      </x:c>
      <x:c r="H11" s="6" t="str">
        <x:v>E-A06</x:v>
      </x:c>
    </x:row>
    <x:row r="12" ht="32" customHeight="1">
      <x:c r="A12" s="6"/>
      <x:c r="B12" s="6"/>
      <x:c r="C12" s="6"/>
      <x:c r="D12" s="6"/>
      <x:c r="E12" s="6"/>
      <x:c r="F12" s="8"/>
      <x:c r="G12" s="8"/>
      <x:c r="H12" s="6"/>
    </x:row>
    <x:row r="13" ht="32" customHeight="1">
      <x:c r="A13" s="6"/>
      <x:c r="B13" s="6"/>
      <x:c r="C13" s="6"/>
      <x:c r="D13" s="6"/>
      <x:c r="E13" s="6"/>
      <x:c r="F13" s="8"/>
      <x:c r="G13" s="8"/>
      <x:c r="H13" s="6"/>
    </x:row>
    <x:row r="14" ht="32" customHeight="1">
      <x:c r="A14" s="6"/>
      <x:c r="B14" s="6"/>
      <x:c r="C14" s="6"/>
      <x:c r="D14" s="6"/>
      <x:c r="E14" s="6"/>
      <x:c r="F14" s="8"/>
      <x:c r="G14" s="8"/>
      <x:c r="H14" s="6"/>
    </x:row>
    <x:row r="15" ht="32" customHeight="1">
      <x:c r="A15" s="6"/>
      <x:c r="B15" s="6"/>
      <x:c r="C15" s="6"/>
      <x:c r="D15" s="6"/>
      <x:c r="E15" s="6"/>
      <x:c r="F15" s="8"/>
      <x:c r="G15" s="8"/>
      <x:c r="H15" s="6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A3:H3"/>
  </x:mergeCells>
  <x:dataValidations count="1">
    <x:dataValidation type="list" sqref="E6:E15">
      <x:formula1>"승인됨,보류"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e186cdb01784431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판매경로지역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40" customHeight="1">
      <x:c r="A3" s="2" t="str">
        <x:v>황갈색 글자는 입력, 진한 글자는 계산값입니다. 보류 항목부터 걸러 확인하세요.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3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5" t="str">
        <x:v>범위번호</x:v>
      </x:c>
      <x:c r="B5" s="5" t="str">
        <x:v>허가번호</x:v>
      </x:c>
      <x:c r="C5" s="5" t="str">
        <x:v>표장번호</x:v>
      </x:c>
      <x:c r="D5" s="5" t="str">
        <x:v>상품신청번호</x:v>
      </x:c>
      <x:c r="E5" s="5" t="str">
        <x:v>판매경로</x:v>
      </x:c>
      <x:c r="F5" s="5" t="str">
        <x:v>지역</x:v>
      </x:c>
      <x:c r="G5" s="5" t="str">
        <x:v>시작일</x:v>
      </x:c>
      <x:c r="H5" s="5" t="str">
        <x:v>마지막유효일</x:v>
      </x:c>
      <x:c r="I5" s="5" t="str">
        <x:v>상태</x:v>
      </x:c>
      <x:c r="J5" s="5" t="str">
        <x:v>증거참조</x:v>
      </x:c>
    </x:row>
    <x:row r="6" ht="32" customHeight="1">
      <x:c r="A6" s="6" t="str">
        <x:v>S01</x:v>
      </x:c>
      <x:c r="B6" s="6" t="str">
        <x:v>L01</x:v>
      </x:c>
      <x:c r="C6" s="6" t="str">
        <x:v>M01</x:v>
      </x:c>
      <x:c r="D6" s="6" t="str">
        <x:v>P001</x:v>
      </x:c>
      <x:c r="E6" s="6" t="str">
        <x:v>교내사용</x:v>
      </x:c>
      <x:c r="F6" s="6" t="str">
        <x:v>한국</x:v>
      </x:c>
      <x:c r="G6" s="8" t="n">
        <x:v>46023</x:v>
      </x:c>
      <x:c r="H6" s="8" t="n">
        <x:v>46387</x:v>
      </x:c>
      <x:c r="I6" s="6" t="str">
        <x:v>승인됨</x:v>
      </x:c>
      <x:c r="J6" s="6" t="str">
        <x:v>E-S01</x:v>
      </x:c>
    </x:row>
    <x:row r="7" ht="32" customHeight="1">
      <x:c r="A7" s="6" t="str">
        <x:v>S02</x:v>
      </x:c>
      <x:c r="B7" s="6" t="str">
        <x:v>L01</x:v>
      </x:c>
      <x:c r="C7" s="6" t="str">
        <x:v>M01</x:v>
      </x:c>
      <x:c r="D7" s="6" t="str">
        <x:v>P002</x:v>
      </x:c>
      <x:c r="E7" s="6" t="str">
        <x:v>교내사용</x:v>
      </x:c>
      <x:c r="F7" s="6" t="str">
        <x:v>한국</x:v>
      </x:c>
      <x:c r="G7" s="8" t="n">
        <x:v>46023</x:v>
      </x:c>
      <x:c r="H7" s="8" t="n">
        <x:v>46387</x:v>
      </x:c>
      <x:c r="I7" s="6" t="str">
        <x:v>승인됨</x:v>
      </x:c>
      <x:c r="J7" s="6" t="str">
        <x:v>E-S02</x:v>
      </x:c>
    </x:row>
    <x:row r="8" ht="32" customHeight="1">
      <x:c r="A8" s="6" t="str">
        <x:v>S03</x:v>
      </x:c>
      <x:c r="B8" s="6" t="str">
        <x:v>L02</x:v>
      </x:c>
      <x:c r="C8" s="6" t="str">
        <x:v>M01</x:v>
      </x:c>
      <x:c r="D8" s="6" t="str">
        <x:v>P003</x:v>
      </x:c>
      <x:c r="E8" s="6" t="str">
        <x:v>일반판매</x:v>
      </x:c>
      <x:c r="F8" s="6" t="str">
        <x:v>일본</x:v>
      </x:c>
      <x:c r="G8" s="8" t="n">
        <x:v>46023</x:v>
      </x:c>
      <x:c r="H8" s="8" t="n">
        <x:v>46387</x:v>
      </x:c>
      <x:c r="I8" s="6" t="str">
        <x:v>승인됨</x:v>
      </x:c>
      <x:c r="J8" s="6" t="str">
        <x:v>E-S03</x:v>
      </x:c>
    </x:row>
    <x:row r="9" ht="32" customHeight="1">
      <x:c r="A9" s="6" t="str">
        <x:v>S04</x:v>
      </x:c>
      <x:c r="B9" s="6" t="str">
        <x:v>L02</x:v>
      </x:c>
      <x:c r="C9" s="6" t="str">
        <x:v>M01</x:v>
      </x:c>
      <x:c r="D9" s="6" t="str">
        <x:v>P004</x:v>
      </x:c>
      <x:c r="E9" s="6" t="str">
        <x:v>일반판매</x:v>
      </x:c>
      <x:c r="F9" s="6" t="str">
        <x:v>한국</x:v>
      </x:c>
      <x:c r="G9" s="8" t="n">
        <x:v>46023</x:v>
      </x:c>
      <x:c r="H9" s="8" t="n">
        <x:v>46387</x:v>
      </x:c>
      <x:c r="I9" s="6" t="str">
        <x:v>승인됨</x:v>
      </x:c>
      <x:c r="J9" s="6" t="str">
        <x:v>E-S04</x:v>
      </x:c>
    </x:row>
    <x:row r="10" ht="32" customHeight="1">
      <x:c r="A10" s="6" t="str">
        <x:v>S05</x:v>
      </x:c>
      <x:c r="B10" s="6" t="str">
        <x:v>L03</x:v>
      </x:c>
      <x:c r="C10" s="6" t="str">
        <x:v>M02</x:v>
      </x:c>
      <x:c r="D10" s="6" t="str">
        <x:v>P005</x:v>
      </x:c>
      <x:c r="E10" s="6" t="str">
        <x:v>교내사용</x:v>
      </x:c>
      <x:c r="F10" s="6" t="str">
        <x:v>한국</x:v>
      </x:c>
      <x:c r="G10" s="8" t="n">
        <x:v>46023</x:v>
      </x:c>
      <x:c r="H10" s="8" t="n">
        <x:v>46387</x:v>
      </x:c>
      <x:c r="I10" s="6" t="str">
        <x:v>승인됨</x:v>
      </x:c>
      <x:c r="J10" s="6" t="str">
        <x:v>E-S05</x:v>
      </x:c>
    </x:row>
    <x:row r="11" ht="32" customHeight="1">
      <x:c r="A11" s="6" t="str">
        <x:v>S06</x:v>
      </x:c>
      <x:c r="B11" s="6" t="str"/>
      <x:c r="C11" s="6" t="str">
        <x:v>M01</x:v>
      </x:c>
      <x:c r="D11" s="6" t="str">
        <x:v>P006</x:v>
      </x:c>
      <x:c r="E11" s="6" t="str">
        <x:v>교내사용</x:v>
      </x:c>
      <x:c r="F11" s="6" t="str">
        <x:v>한국</x:v>
      </x:c>
      <x:c r="G11" s="8" t="n">
        <x:v>46023</x:v>
      </x:c>
      <x:c r="H11" s="8" t="n">
        <x:v>46387</x:v>
      </x:c>
      <x:c r="I11" s="6" t="str">
        <x:v>승인됨</x:v>
      </x:c>
      <x:c r="J11" s="6" t="str">
        <x:v>E-S06</x:v>
      </x:c>
    </x:row>
    <x:row r="12" ht="32" customHeight="1">
      <x:c r="A12" s="6" t="str">
        <x:v>S07</x:v>
      </x:c>
      <x:c r="B12" s="6" t="str">
        <x:v>L02</x:v>
      </x:c>
      <x:c r="C12" s="6" t="str">
        <x:v>T01</x:v>
      </x:c>
      <x:c r="D12" s="6" t="str">
        <x:v>P003</x:v>
      </x:c>
      <x:c r="E12" s="6" t="str">
        <x:v>일반판매</x:v>
      </x:c>
      <x:c r="F12" s="6" t="str">
        <x:v>일본</x:v>
      </x:c>
      <x:c r="G12" s="8" t="n">
        <x:v>46023</x:v>
      </x:c>
      <x:c r="H12" s="8" t="n">
        <x:v>46387</x:v>
      </x:c>
      <x:c r="I12" s="6" t="str">
        <x:v>승인됨</x:v>
      </x:c>
      <x:c r="J12" s="6" t="str">
        <x:v>E-S07</x:v>
      </x:c>
    </x:row>
    <x:row r="13" ht="32" customHeight="1">
      <x:c r="A13" s="6"/>
      <x:c r="B13" s="6"/>
      <x:c r="C13" s="6"/>
      <x:c r="D13" s="6"/>
      <x:c r="E13" s="6"/>
      <x:c r="F13" s="6"/>
      <x:c r="G13" s="8"/>
      <x:c r="H13" s="8"/>
      <x:c r="I13" s="6"/>
      <x:c r="J13" s="6"/>
    </x:row>
    <x:row r="14" ht="32" customHeight="1">
      <x:c r="A14" s="6"/>
      <x:c r="B14" s="6"/>
      <x:c r="C14" s="6"/>
      <x:c r="D14" s="6"/>
      <x:c r="E14" s="6"/>
      <x:c r="F14" s="6"/>
      <x:c r="G14" s="8"/>
      <x:c r="H14" s="8"/>
      <x:c r="I14" s="6"/>
      <x:c r="J14" s="6"/>
    </x:row>
    <x:row r="15" ht="32" customHeight="1">
      <x:c r="A15" s="6"/>
      <x:c r="B15" s="6"/>
      <x:c r="C15" s="6"/>
      <x:c r="D15" s="6"/>
      <x:c r="E15" s="6"/>
      <x:c r="F15" s="6"/>
      <x:c r="G15" s="8"/>
      <x:c r="H15" s="8"/>
      <x:c r="I15" s="6"/>
      <x:c r="J15" s="6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mergeCells>
    <x:mergeCell ref="A2:J2"/>
    <x:mergeCell ref="A3:J3"/>
  </x:mergeCells>
  <x:dataValidations count="1">
    <x:dataValidation type="list" sqref="I6:I15">
      <x:formula1>"승인됨,보류"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a5bb2854ea74f81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4" hidden="0" customWidth="1"/>
    <x:col min="2" max="2" width="24" hidden="0" customWidth="1"/>
    <x:col min="3" max="3" width="24" hidden="0" customWidth="1"/>
    <x:col min="4" max="4" width="24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검증</x:v>
      </x:c>
      <x:c r="B2" s="2"/>
      <x:c r="C2" s="2"/>
      <x:c r="D2" s="2"/>
    </x:row>
    <x:row r="3" ht="40" customHeight="1">
      <x:c r="A3" s="2" t="str">
        <x:v>황갈색 글자는 입력, 진한 글자는 계산값입니다. 보류 항목부터 걸러 확인하세요.</x:v>
      </x:c>
      <x:c r="B3" s="2"/>
      <x:c r="C3" s="2"/>
      <x:c r="D3" s="2"/>
    </x:row>
    <x:row r="4" ht="32" customHeight="1">
      <x:c r="A4" s="2"/>
      <x:c r="B4" s="2"/>
      <x:c r="C4" s="2"/>
      <x:c r="D4" s="2"/>
    </x:row>
    <x:row r="5" ht="42" customHeight="1">
      <x:c r="A5" s="5" t="str">
        <x:v>가정조건</x:v>
      </x:c>
      <x:c r="B5" s="5" t="str">
        <x:v>예상결과</x:v>
      </x:c>
      <x:c r="C5" s="5" t="str">
        <x:v>계산결과</x:v>
      </x:c>
      <x:c r="D5" s="5" t="str">
        <x:v>대조</x:v>
      </x:c>
    </x:row>
    <x:row r="6" ht="32" customHeight="1">
      <x:c r="A6" s="2" t="str">
        <x:v>교내배포 가정</x:v>
      </x:c>
      <x:c r="B6" s="2" t="str">
        <x:v>권한자검토대기</x:v>
      </x:c>
      <x:c r="C6" s="2" t="str">
        <x:f>'만료와보류'!H6</x:f>
        <x:v>권한자검토대기</x:v>
      </x:c>
      <x:c r="D6" s="2" t="b">
        <x:f>B6=C6</x:f>
        <x:v>1</x:v>
      </x:c>
    </x:row>
    <x:row r="7" ht="32" customHeight="1">
      <x:c r="A7" s="2" t="str">
        <x:v>교내허가로 일반판매</x:v>
      </x:c>
      <x:c r="B7" s="2" t="str">
        <x:v>보류</x:v>
      </x:c>
      <x:c r="C7" s="2" t="str">
        <x:f>'만료와보류'!H7</x:f>
        <x:v>보류</x:v>
      </x:c>
      <x:c r="D7" s="2" t="b">
        <x:f>B7=C7</x:f>
        <x:v>1</x:v>
      </x:c>
    </x:row>
    <x:row r="8" ht="32" customHeight="1">
      <x:c r="A8" s="2" t="str">
        <x:v>공동권리 만료</x:v>
      </x:c>
      <x:c r="B8" s="2" t="str">
        <x:v>보류</x:v>
      </x:c>
      <x:c r="C8" s="2" t="str">
        <x:f>'만료와보류'!H8</x:f>
        <x:v>보류</x:v>
      </x:c>
      <x:c r="D8" s="2" t="b">
        <x:f>B8=C8</x:f>
        <x:v>1</x:v>
      </x:c>
    </x:row>
    <x:row r="9" ht="32" customHeight="1">
      <x:c r="A9" s="2" t="str">
        <x:v>도안 판본 불일치</x:v>
      </x:c>
      <x:c r="B9" s="2" t="str">
        <x:v>보류</x:v>
      </x:c>
      <x:c r="C9" s="2" t="str">
        <x:f>'만료와보류'!H9</x:f>
        <x:v>보류</x:v>
      </x:c>
      <x:c r="D9" s="2" t="b">
        <x:f>B9=C9</x:f>
        <x:v>1</x:v>
      </x:c>
    </x:row>
    <x:row r="10" ht="32" customHeight="1">
      <x:c r="A10" s="2" t="str">
        <x:v>시작일과 마지막 날 경계</x:v>
      </x:c>
      <x:c r="B10" s="2" t="str">
        <x:v>권한자검토대기</x:v>
      </x:c>
      <x:c r="C10" s="2" t="str">
        <x:f>'만료와보류'!H10</x:f>
        <x:v>권한자검토대기</x:v>
      </x:c>
      <x:c r="D10" s="2" t="b">
        <x:f>B10=C10</x:f>
        <x:v>1</x:v>
      </x:c>
    </x:row>
    <x:row r="11" ht="32" customHeight="1">
      <x:c r="A11" s="2" t="str">
        <x:v>증거 누락 또는 미확인</x:v>
      </x:c>
      <x:c r="B11" s="2" t="str">
        <x:v>보류</x:v>
      </x:c>
      <x:c r="C11" s="2" t="str">
        <x:f>'만료와보류'!H11</x:f>
        <x:v>보류</x:v>
      </x:c>
      <x:c r="D11" s="2" t="b">
        <x:f>B11=C11</x:f>
        <x:v>1</x:v>
      </x:c>
    </x:row>
    <x:row r="12" ht="32" customHeight="1">
      <x:c r="A12" s="2"/>
      <x:c r="B12" s="2"/>
      <x:c r="C12" s="2"/>
      <x:c r="D12" s="2"/>
    </x:row>
    <x:row r="13" ht="32" customHeight="1">
      <x:c r="A13" s="2"/>
      <x:c r="B13" s="2"/>
      <x:c r="C13" s="2"/>
      <x:c r="D13" s="2"/>
    </x:row>
    <x:row r="14" ht="32" customHeight="1">
      <x:c r="A14" s="2"/>
      <x:c r="B14" s="2"/>
      <x:c r="C14" s="2"/>
      <x:c r="D14" s="2"/>
    </x:row>
    <x:row r="15" ht="32" customHeight="1">
      <x:c r="A15" s="2"/>
      <x:c r="B15" s="2"/>
      <x:c r="C15" s="2"/>
      <x:c r="D15" s="2"/>
    </x:row>
    <x:row r="16" ht="32" customHeight="1">
      <x:c r="A16" s="2"/>
      <x:c r="B16" s="2"/>
      <x:c r="C16" s="2"/>
      <x:c r="D16" s="2"/>
    </x:row>
    <x:row r="17" ht="32" customHeight="1">
      <x:c r="A17" s="2"/>
      <x:c r="B17" s="2"/>
      <x:c r="C17" s="2"/>
      <x:c r="D17" s="2"/>
    </x:row>
    <x:row r="18" ht="32" customHeight="1">
      <x:c r="A18" s="2"/>
      <x:c r="B18" s="2"/>
      <x:c r="C18" s="2"/>
      <x:c r="D18" s="2"/>
    </x:row>
    <x:row r="19" ht="32" customHeight="1">
      <x:c r="A19" s="2"/>
      <x:c r="B19" s="2"/>
      <x:c r="C19" s="2"/>
      <x:c r="D19" s="2"/>
    </x:row>
    <x:row r="20" ht="32" customHeight="1">
      <x:c r="A20" s="2"/>
      <x:c r="B20" s="2"/>
      <x:c r="C20" s="2"/>
      <x:c r="D20" s="2"/>
    </x:row>
    <x:row r="21" ht="32" customHeight="1">
      <x:c r="A21" s="2"/>
      <x:c r="B21" s="2"/>
      <x:c r="C21" s="2"/>
      <x:c r="D21" s="2"/>
    </x:row>
    <x:row r="22" ht="32" customHeight="1">
      <x:c r="A22" s="2"/>
      <x:c r="B22" s="2"/>
      <x:c r="C22" s="2"/>
      <x:c r="D22" s="2"/>
    </x:row>
    <x:row r="23" ht="32" customHeight="1">
      <x:c r="A23" s="2"/>
      <x:c r="B23" s="2"/>
      <x:c r="C23" s="2"/>
      <x:c r="D23" s="2"/>
    </x:row>
    <x:row r="24" ht="32" customHeight="1">
      <x:c r="A24" s="2"/>
      <x:c r="B24" s="2"/>
      <x:c r="C24" s="2"/>
      <x:c r="D24" s="2"/>
    </x:row>
    <x:row r="25" ht="32" customHeight="1">
      <x:c r="A25" s="2"/>
      <x:c r="B25" s="2"/>
      <x:c r="C25" s="2"/>
      <x:c r="D25" s="2"/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a6040c15ce7c4f4e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10" hidden="0" customWidth="1"/>
  </x:cols>
  <x:sheetData>
    <x:row r="1" ht="32" customHeight="1">
      <x:c r="A1" s="2"/>
      <x:c r="B1" s="2"/>
    </x:row>
    <x:row r="2" ht="32" customHeight="1">
      <x:c r="A2" s="3" t="str">
        <x:v>대학 상품 허가｜증거 관리표</x:v>
      </x:c>
      <x:c r="B2" s="2"/>
    </x:row>
    <x:row r="3" ht="32" customHeight="1">
      <x:c r="A3" s="2"/>
      <x:c r="B3" s="2"/>
    </x:row>
    <x:row r="4" ht="32" customHeight="1">
      <x:c r="A4" s="5" t="str">
        <x:v>관리항목과설명</x:v>
      </x:c>
      <x:c r="B4" s="5" t="str">
        <x:v>값과작업안내</x:v>
      </x:c>
    </x:row>
    <x:row r="5" ht="32" customHeight="1">
      <x:c r="A5" s="2" t="str">
        <x:v>대조 기준일</x:v>
      </x:c>
      <x:c r="B5" s="7" t="n">
        <x:v>46313</x:v>
      </x:c>
    </x:row>
    <x:row r="6" ht="40" customHeight="1">
      <x:c r="A6" s="2" t="str">
        <x:v>01</x:v>
      </x:c>
      <x:c r="B6" s="2" t="str">
        <x:v>모두 가상 기록입니다. 기록유효는 제조나 판매 허가가 아니며 권한자 결정이 필요합니다.</x:v>
      </x:c>
    </x:row>
    <x:row r="7" ht="40" customHeight="1">
      <x:c r="A7" s="2" t="str">
        <x:v>02</x:v>
      </x:c>
      <x:c r="B7" s="2" t="str">
        <x:v>황갈색 글자는 입력, 진한 글자는 계산값입니다. 보류 항목부터 걸러 확인하세요.</x:v>
      </x:c>
    </x:row>
    <x:row r="8" ht="40" customHeight="1">
      <x:c r="A8" s="2" t="str">
        <x:v>03</x:v>
      </x:c>
      <x:c r="B8" s="2" t="str">
        <x:v>입력은 6~15행입니다. 추가할 때 모든 수식, 유효성 규칙, 조회 범위를 함께 늘리세요.</x:v>
      </x:c>
    </x:row>
    <x:row r="9" ht="40" customHeight="1">
      <x:c r="A9" s="2" t="str">
        <x:v>04</x:v>
      </x:c>
      <x:c r="B9" s="2" t="str">
        <x:v>예시 날짜는 시작일과 마지막 날을 포함하며 시각은 처리하지 않습니다. 실제 마감 시각과 시간대를 권리자에게 확인하세요.</x:v>
      </x:c>
    </x:row>
    <x:row r="10" ht="40" customHeight="1">
      <x:c r="A10" s="2" t="str">
        <x:v>05</x:v>
      </x:c>
      <x:c r="B10" s="2" t="str">
        <x:v>제삼자 칸의 해당없음은 담당자의 명시 확인이 필요합니다. 빈칸은 보류입니다.</x:v>
      </x:c>
    </x:row>
    <x:row r="11" ht="40" customHeight="1">
      <x:c r="A11" s="2" t="str">
        <x:v>06</x:v>
      </x:c>
      <x:c r="B11" s="2" t="str">
        <x:v>공급자 허가, 대학 표장 사용 허가, 상품 도안 승인, 제삼자 권리, 판매경로와 지역을 분리하세요.</x:v>
      </x:c>
    </x:row>
    <x:row r="12" ht="40" customHeight="1">
      <x:c r="A12" s="2" t="str">
        <x:v>07</x:v>
      </x:c>
      <x:c r="B12" s="2" t="str">
        <x:v>원본과 사람의 출고 결정은 통제된 보관소에 둡니다. 예시 증거명은 실제 승인이 아닙니다.</x:v>
      </x:c>
    </x:row>
    <x:row r="13" ht="40" customHeight="1">
      <x:c r="A13" s="2" t="str">
        <x:v>08</x:v>
      </x:c>
      <x:c r="B13" s="2" t="str">
        <x:v>옛 승인은 덮어쓰지 않습니다. 새 판본은 새 승인번호를 쓰고 철회 이력과 재고 처리를 남깁니다.</x:v>
      </x:c>
    </x:row>
    <x:row r="14" ht="40" customHeight="1">
      <x:c r="A14" s="2" t="str">
        <x:v>09</x:v>
      </x:c>
      <x:c r="B14" s="2" t="str">
        <x:v>제조, 추가발주, 경로변경, 판매 전에 다시 확인하고 분기마다 표 구조를 검토하세요.</x:v>
      </x:c>
    </x:row>
    <x:row r="15" ht="40" customHeight="1">
      <x:c r="A15" s="2" t="str">
        <x:v>10</x:v>
      </x:c>
      <x:c r="B15" s="2" t="str">
        <x:v>공통 사용료, 비용, 만료 후 판매권, 자동갱신, 대학의 품질 보증을 가정하지 않습니다.</x:v>
      </x:c>
    </x:row>
    <x:row r="16" ht="40" customHeight="1">
      <x:c r="A16" s="2" t="str">
        <x:v>11</x:v>
      </x:c>
      <x:c r="B16" s="2" t="str">
        <x:v>나라별 제도가 다릅니다. 미국의 교내용과 소매용 구분을 한국에 그대로 적용하지 마세요.</x:v>
      </x:c>
    </x:row>
    <x:row r="17" ht="40" customHeight="1">
      <x:c r="A17" s="2" t="str">
        <x:v>12</x:v>
      </x:c>
      <x:c r="B17" s="2" t="str">
        <x:v>미국 예: CLC 허가 안내</x:v>
      </x:c>
    </x:row>
    <x:row r="18" ht="40" customHeight="1">
      <x:c r="A18" s="2" t="str">
        <x:v>13</x:v>
      </x:c>
      <x:c r="B18" s="2" t="str">
        <x:v>대만 예: 대만대학교 상품 심사</x:v>
      </x:c>
    </x:row>
    <x:row r="19" ht="40" customHeight="1">
      <x:c r="A19" s="2" t="str">
        <x:v>14</x:v>
      </x:c>
      <x:c r="B19" s="2" t="str">
        <x:v>일본 예: 오사카교육대학교 규정</x:v>
      </x:c>
    </x:row>
    <x:row r="20" ht="40" customHeight="1">
      <x:c r="A20" s="2" t="str">
        <x:v>15</x:v>
      </x:c>
      <x:c r="B20" s="2" t="str">
        <x:v>한국 예: 서울대학교 상표 안내</x:v>
      </x:c>
    </x:row>
    <x:row r="21" ht="40" customHeight="1">
      <x:c r="A21" s="2" t="str">
        <x:v>16</x:v>
      </x:c>
      <x:c r="B21" s="2" t="str">
        <x:v>만료 후 게시와 출고를 멈추고 재고를 분리해 수량을 기록한 뒤 권리자의 서면 지시로 처리하세요.</x:v>
      </x:c>
    </x:row>
    <x:row r="22" ht="40" customHeight="1">
      <x:c r="A22" s="2"/>
      <x:c r="B22" s="2"/>
    </x:row>
    <x:row r="23" ht="32" customHeight="1">
      <x:c r="A23" s="2" t="str">
        <x:v>v1.1</x:v>
      </x:c>
      <x:c r="B23" s="2" t="str">
        <x:v>2026-10-18 | ko</x:v>
      </x:c>
    </x:row>
    <x:row r="24" ht="64" customHeight="1">
      <x:c r="A24" s="2" t="str">
        <x:v>미국 예: CLC 허가 안내</x:v>
      </x:c>
      <x:c r="B24" s="2" t="str">
        <x:v>https://clc.com/home/get-licensed/</x:v>
      </x:c>
    </x:row>
    <x:row r="25" ht="64" customHeight="1">
      <x:c r="A25" s="2" t="str">
        <x:v>대만 예: 대만대학교 상품 심사</x:v>
      </x:c>
      <x:c r="B25" s="2" t="str">
        <x:v>https://ga.ntu.edu.tw/fss/main_ch/docDetail/1287/131/513/Licensing</x:v>
      </x:c>
    </x:row>
    <x:row r="26" ht="64" customHeight="1">
      <x:c r="A26" s="2" t="str">
        <x:v>일본 예: 오사카교육대학교 규정</x:v>
      </x:c>
      <x:c r="B26" s="2" t="str">
        <x:v>https://goose.bur.osaka-kyoiku.ac.jp/doc/public/rule/1062.html</x:v>
      </x:c>
    </x:row>
    <x:row r="27" ht="64" customHeight="1">
      <x:c r="A27" s="2" t="str">
        <x:v>한국 예: 서울대학교 상표 안내</x:v>
      </x:c>
      <x:c r="B27" s="2" t="str">
        <x:v>https://snurnd.snu.ac.kr/?q=node/954</x:v>
      </x:c>
    </x:row>
  </x:sheetData>
  <x:mergeCells>
    <x:mergeCell ref="A2:B2"/>
  </x:mergeCells>
  <x:pageMargins left="0.7" right="0.7" top="0.75" bottom="0.75" header="0.3" footer="0.3"/>
</x:worksheet>
</file>