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eaab3fde745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b11f4538a4fe46e2"/>
    <x:sheet xmlns:r="http://schemas.openxmlformats.org/officeDocument/2006/relationships" name="SLA Clock" sheetId="2" r:id="R3e8eb47e91474436"/>
    <x:sheet xmlns:r="http://schemas.openxmlformats.org/officeDocument/2006/relationships" name="Intake" sheetId="3" r:id="R5aff2368ea4a481f"/>
    <x:sheet xmlns:r="http://schemas.openxmlformats.org/officeDocument/2006/relationships" name="Costs" sheetId="4" r:id="R78060e0572354aac"/>
    <x:sheet xmlns:r="http://schemas.openxmlformats.org/officeDocument/2006/relationships" name="Resolution Log" sheetId="5" r:id="Re7354f6d816a423b"/>
    <x:sheet xmlns:r="http://schemas.openxmlformats.org/officeDocument/2006/relationships" name="QA" sheetId="6" r:id="R3da1db289298458c"/>
    <x:sheet xmlns:r="http://schemas.openxmlformats.org/officeDocument/2006/relationships" name="Read Me" sheetId="7" r:id="R0648a5f18a4f43c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.00"/>
  </x:numFmts>
  <x:fonts count="5">
    <x:font>
      <x:sz val="11"/>
      <x:name val="Carlito"/>
    </x:font>
    <x:font>
      <x:sz val="10"/>
      <x:color rgb="FF263238"/>
      <x:name val="Arial"/>
    </x:font>
    <x:font>
      <x:b/>
      <x:sz val="15"/>
      <x:color rgb="FF16324F"/>
      <x:name val="Arial"/>
    </x:font>
    <x:font>
      <x:b/>
      <x:sz val="10"/>
      <x:color rgb="FFFFFFFF"/>
      <x:name val="Arial"/>
    </x:font>
    <x:font>
      <x:b/>
      <x:sz val="14"/>
      <x:color rgb="FF16324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0C2"/>
      </x:patternFill>
    </x:fill>
    <x:fill>
      <x:patternFill patternType="solid">
        <x:fgColor rgb="FF16324F"/>
      </x:patternFill>
    </x:fill>
    <x:fill>
      <x:patternFill patternType="solid">
        <x:fgColor rgb="FFFFF9E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509370d5284e80" /><Relationship Type="http://schemas.openxmlformats.org/officeDocument/2006/relationships/theme" Target="/xl/theme/theme1.xml" Id="Rfff888c23f7d4d6e" /><Relationship Type="http://schemas.openxmlformats.org/officeDocument/2006/relationships/sharedStrings" Target="/xl/sharedStrings.xml" Id="Rc921059538e64e33" /><Relationship Type="http://schemas.openxmlformats.org/officeDocument/2006/relationships/worksheet" Target="/xl/worksheets/sheet1.xml" Id="Rb11f4538a4fe46e2" /><Relationship Type="http://schemas.openxmlformats.org/officeDocument/2006/relationships/worksheet" Target="/xl/worksheets/sheet2.xml" Id="R3e8eb47e91474436" /><Relationship Type="http://schemas.openxmlformats.org/officeDocument/2006/relationships/worksheet" Target="/xl/worksheets/sheet3.xml" Id="R5aff2368ea4a481f" /><Relationship Type="http://schemas.openxmlformats.org/officeDocument/2006/relationships/worksheet" Target="/xl/worksheets/sheet4.xml" Id="R78060e0572354aac" /><Relationship Type="http://schemas.openxmlformats.org/officeDocument/2006/relationships/worksheet" Target="/xl/worksheets/sheet5.xml" Id="Re7354f6d816a423b" /><Relationship Type="http://schemas.openxmlformats.org/officeDocument/2006/relationships/worksheet" Target="/xl/worksheets/sheet6.xml" Id="R3da1db289298458c" /><Relationship Type="http://schemas.openxmlformats.org/officeDocument/2006/relationships/worksheet" Target="/xl/worksheets/sheet7.xml" Id="R0648a5f18a4f43c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6324F"/>
  </x:sheetPr>
  <x:sheetViews>
    <x:sheetView showGridLines="0" workbookViewId="0"/>
  </x:sheetViews>
  <x:sheetFormatPr defaultRowHeight="15"/>
  <x:cols>
    <x:col min="1" max="1" width="47" hidden="0" customWidth="1"/>
    <x:col min="2" max="2" width="21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>
      <x:c r="A2" s="3" t="str">
        <x:v>Shipping exception tracker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>
      <x:c r="A4" s="2" t="str">
        <x:v>As of (edit date)</x:v>
      </x:c>
      <x:c r="B4" s="5" t="d">
        <x:v>2026-10-17T12:00:00.000Z</x:v>
      </x:c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>
      <x:c r="A6" s="7" t="str">
        <x:v>Measure</x:v>
      </x:c>
      <x:c r="B6" s="7" t="str">
        <x:v>Current value</x:v>
      </x:c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</x:row>
    <x:row r="7" ht="23" customHeight="1">
      <x:c r="A7" s="2" t="str">
        <x:v>Open cases</x:v>
      </x:c>
      <x:c r="B7" s="2" t="n">
        <x:f>COUNTIFS('Intake'!$A$5:$A$104,"&lt;&gt;",'Intake'!$K$5:$K$104,"&lt;&gt;Closed")</x:f>
        <x:v>0</x:v>
      </x:c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</x:row>
    <x:row r="8" ht="23" customHeight="1">
      <x:c r="A8" s="2" t="str">
        <x:v>Past promised date</x:v>
      </x:c>
      <x:c r="B8" s="2" t="n">
        <x:f>COUNTIFS('SLA Clock'!$E$5:$E$104,"Past promise")</x:f>
        <x:v>0</x:v>
      </x:c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</x:row>
    <x:row r="9" ht="23" customHeight="1">
      <x:c r="A9" s="2" t="str">
        <x:v>Event due or past</x:v>
      </x:c>
      <x:c r="B9" s="2" t="n">
        <x:f>COUNTIFS('SLA Clock'!$F$5:$F$104,"Event due/past")</x:f>
        <x:v>0</x:v>
      </x:c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</x:row>
    <x:row r="10" ht="23" customHeight="1">
      <x:c r="A10" s="2" t="str">
        <x:v>Possible duplicates</x:v>
      </x:c>
      <x:c r="B10" s="2" t="n">
        <x:f>COUNTIFS('SLA Clock'!$G$5:$G$104,"Review duplicate")</x:f>
        <x:v>0</x:v>
      </x:c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</x:row>
    <x:row r="11" ht="23" customHeight="1">
      <x:c r="A11" s="2" t="str">
        <x:v>Incomplete closures</x:v>
      </x:c>
      <x:c r="B11" s="2" t="n">
        <x:f>COUNTIFS('SLA Clock'!$J$5:$J$104,"Incomplete closure")</x:f>
        <x:v>0</x:v>
      </x:c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</x:row>
    <x:row r="12" ht="23" customHeight="1">
      <x:c r="A12" s="2" t="str">
        <x:v>Net exception cost</x:v>
      </x:c>
      <x:c r="B12" s="2" t="n">
        <x:f>SUM('Costs'!$G$5:$G$104)</x:f>
        <x:v>0</x:v>
      </x:c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</x:row>
    <x:row r="13" ht="23" customHeight="1">
      <x:c r="A13" s="2" t="str">
        <x:v>Missing required fields</x:v>
      </x:c>
      <x:c r="B13" s="2" t="n">
        <x:f>COUNTIFS('SLA Clock'!$I$5:$I$104,"Missing field")</x:f>
        <x:v>0</x:v>
      </x:c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</x:row>
    <x:row r="14" ht="23" customHeight="1">
      <x:c r="A14" s="2" t="str">
        <x:v>Date-order defects</x:v>
      </x:c>
      <x:c r="B14" s="2" t="n">
        <x:f>COUNTIFS('SLA Clock'!$H$5:$H$104,"Date order")</x:f>
        <x:v>0</x:v>
      </x:c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</x:row>
    <x:row r="17">
      <x:c r="A17" s="2" t="str">
        <x:v>Review carrier rules before making a claim.</x:v>
      </x:c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0" hidden="0" customWidth="1"/>
    <x:col min="12" max="12" width="20" hidden="0" customWidth="1"/>
    <x:col min="13" max="13" width="2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>
      <x:c r="A2" s="8" t="str">
        <x:v>SLA Clock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33" customHeight="1">
      <x:c r="A4" s="9" t="str">
        <x:v>Case ID</x:v>
      </x:c>
      <x:c r="B4" s="9" t="str">
        <x:v>As of</x:v>
      </x:c>
      <x:c r="C4" s="9" t="str">
        <x:v>Age (days)</x:v>
      </x:c>
      <x:c r="D4" s="9" t="str">
        <x:v>Days to promise</x:v>
      </x:c>
      <x:c r="E4" s="9" t="str">
        <x:v>Promise state</x:v>
      </x:c>
      <x:c r="F4" s="9" t="str">
        <x:v>Event risk</x:v>
      </x:c>
      <x:c r="G4" s="9" t="str">
        <x:v>Correlation check</x:v>
      </x:c>
      <x:c r="H4" s="9" t="str">
        <x:v>Date check</x:v>
      </x:c>
      <x:c r="I4" s="9" t="str">
        <x:v>Required fields</x:v>
      </x:c>
      <x:c r="J4" s="9" t="str">
        <x:v>Closure check</x:v>
      </x:c>
      <x:c r="K4" s="2"/>
      <x:c r="L4" s="2"/>
      <x:c r="M4" s="2"/>
    </x:row>
    <x:row r="5">
      <x:c r="A5" s="2" t="str">
        <x:f>IF('Intake'!A5="","",'Intake'!A5)</x:f>
      </x:c>
      <x:c r="B5" s="4" t="str">
        <x:f>IF(A5="","",'Dashboard'!$B$4)</x:f>
      </x:c>
      <x:c r="C5" s="2" t="str">
        <x:f>IF(A5="","",IF('Intake'!G5="","",MAX(0,B5-'Intake'!G5)))</x:f>
      </x:c>
      <x:c r="D5" s="2" t="str">
        <x:f>IF(A5="","",IF('Intake'!H5="","",'Intake'!H5-B5))</x:f>
      </x:c>
      <x:c r="E5" s="2" t="str">
        <x:f>IF(A5="","",IF('Intake'!H5="","Missing promise",IF('Intake'!K5="Closed","Closed",IF(B5&gt;'Intake'!H5,"Past promise","Open"))))</x:f>
      </x:c>
      <x:c r="F5" s="2" t="str">
        <x:f>IF(A5="","",IF('Intake'!I5="","No event date",IF(B5&gt;='Intake'!I5,"Event due/past","Before event")))</x:f>
      </x:c>
      <x:c r="G5" s="2" t="str">
        <x:f>IF(A5="","",IF('Intake'!B5="","Missing correlation",IF(COUNTIFS('Intake'!$B$5:$B$104,'Intake'!B5)&gt;1,"Review duplicate","Unique")))</x:f>
      </x:c>
      <x:c r="H5" s="2" t="str">
        <x:f>IF(A5="","",IF(OR('Intake'!G5="",'Intake'!H5=""),"Missing date",IF('Intake'!H5&lt;'Intake'!G5,"Date order","OK")))</x:f>
      </x:c>
      <x:c r="I5" s="2" t="str">
        <x:f>IF(A5="","",IF(OR('Intake'!C5="",'Intake'!D5="",'Intake'!E5="",'Intake'!F5="",'Intake'!J5=""),"Missing field","OK"))</x:f>
      </x:c>
      <x:c r="J5" s="2" t="str">
        <x:f>IF(A5="","",IF('Intake'!K5&lt;&gt;"Closed","Open",IF(OR('Resolution Log'!B5="",'Resolution Log'!C5="",'Resolution Log'!D5="",'Resolution Log'!E5="",'Resolution Log'!G5=""),"Incomplete closure","Complete")))</x:f>
      </x:c>
      <x:c r="K5" s="2"/>
      <x:c r="L5" s="2"/>
      <x:c r="M5" s="2"/>
    </x:row>
    <x:row r="6">
      <x:c r="A6" s="2" t="str">
        <x:f>IF('Intake'!A6="","",'Intake'!A6)</x:f>
      </x:c>
      <x:c r="B6" s="4" t="str">
        <x:f>IF(A6="","",'Dashboard'!$B$4)</x:f>
      </x:c>
      <x:c r="C6" s="2" t="str">
        <x:f>IF(A6="","",IF('Intake'!G6="","",MAX(0,B6-'Intake'!G6)))</x:f>
      </x:c>
      <x:c r="D6" s="2" t="str">
        <x:f>IF(A6="","",IF('Intake'!H6="","",'Intake'!H6-B6))</x:f>
      </x:c>
      <x:c r="E6" s="2" t="str">
        <x:f>IF(A6="","",IF('Intake'!H6="","Missing promise",IF('Intake'!K6="Closed","Closed",IF(B6&gt;'Intake'!H6,"Past promise","Open"))))</x:f>
      </x:c>
      <x:c r="F6" s="2" t="str">
        <x:f>IF(A6="","",IF('Intake'!I6="","No event date",IF(B6&gt;='Intake'!I6,"Event due/past","Before event")))</x:f>
      </x:c>
      <x:c r="G6" s="2" t="str">
        <x:f>IF(A6="","",IF('Intake'!B6="","Missing correlation",IF(COUNTIFS('Intake'!$B$5:$B$104,'Intake'!B6)&gt;1,"Review duplicate","Unique")))</x:f>
      </x:c>
      <x:c r="H6" s="2" t="str">
        <x:f>IF(A6="","",IF(OR('Intake'!G6="",'Intake'!H6=""),"Missing date",IF('Intake'!H6&lt;'Intake'!G6,"Date order","OK")))</x:f>
      </x:c>
      <x:c r="I6" s="2" t="str">
        <x:f>IF(A6="","",IF(OR('Intake'!C6="",'Intake'!D6="",'Intake'!E6="",'Intake'!F6="",'Intake'!J6=""),"Missing field","OK"))</x:f>
      </x:c>
      <x:c r="J6" s="2" t="str">
        <x:f>IF(A6="","",IF('Intake'!K6&lt;&gt;"Closed","Open",IF(OR('Resolution Log'!B6="",'Resolution Log'!C6="",'Resolution Log'!D6="",'Resolution Log'!E6="",'Resolution Log'!G6=""),"Incomplete closure","Complete")))</x:f>
      </x:c>
      <x:c r="K6" s="2"/>
      <x:c r="L6" s="2"/>
      <x:c r="M6" s="2"/>
    </x:row>
    <x:row r="7">
      <x:c r="A7" s="2" t="str">
        <x:f>IF('Intake'!A7="","",'Intake'!A7)</x:f>
      </x:c>
      <x:c r="B7" s="4" t="str">
        <x:f>IF(A7="","",'Dashboard'!$B$4)</x:f>
      </x:c>
      <x:c r="C7" s="2" t="str">
        <x:f>IF(A7="","",IF('Intake'!G7="","",MAX(0,B7-'Intake'!G7)))</x:f>
      </x:c>
      <x:c r="D7" s="2" t="str">
        <x:f>IF(A7="","",IF('Intake'!H7="","",'Intake'!H7-B7))</x:f>
      </x:c>
      <x:c r="E7" s="2" t="str">
        <x:f>IF(A7="","",IF('Intake'!H7="","Missing promise",IF('Intake'!K7="Closed","Closed",IF(B7&gt;'Intake'!H7,"Past promise","Open"))))</x:f>
      </x:c>
      <x:c r="F7" s="2" t="str">
        <x:f>IF(A7="","",IF('Intake'!I7="","No event date",IF(B7&gt;='Intake'!I7,"Event due/past","Before event")))</x:f>
      </x:c>
      <x:c r="G7" s="2" t="str">
        <x:f>IF(A7="","",IF('Intake'!B7="","Missing correlation",IF(COUNTIFS('Intake'!$B$5:$B$104,'Intake'!B7)&gt;1,"Review duplicate","Unique")))</x:f>
      </x:c>
      <x:c r="H7" s="2" t="str">
        <x:f>IF(A7="","",IF(OR('Intake'!G7="",'Intake'!H7=""),"Missing date",IF('Intake'!H7&lt;'Intake'!G7,"Date order","OK")))</x:f>
      </x:c>
      <x:c r="I7" s="2" t="str">
        <x:f>IF(A7="","",IF(OR('Intake'!C7="",'Intake'!D7="",'Intake'!E7="",'Intake'!F7="",'Intake'!J7=""),"Missing field","OK"))</x:f>
      </x:c>
      <x:c r="J7" s="2" t="str">
        <x:f>IF(A7="","",IF('Intake'!K7&lt;&gt;"Closed","Open",IF(OR('Resolution Log'!B7="",'Resolution Log'!C7="",'Resolution Log'!D7="",'Resolution Log'!E7="",'Resolution Log'!G7=""),"Incomplete closure","Complete")))</x:f>
      </x:c>
      <x:c r="K7" s="2"/>
      <x:c r="L7" s="2"/>
      <x:c r="M7" s="2"/>
    </x:row>
    <x:row r="8">
      <x:c r="A8" s="2" t="str">
        <x:f>IF('Intake'!A8="","",'Intake'!A8)</x:f>
      </x:c>
      <x:c r="B8" s="4" t="str">
        <x:f>IF(A8="","",'Dashboard'!$B$4)</x:f>
      </x:c>
      <x:c r="C8" s="2" t="str">
        <x:f>IF(A8="","",IF('Intake'!G8="","",MAX(0,B8-'Intake'!G8)))</x:f>
      </x:c>
      <x:c r="D8" s="2" t="str">
        <x:f>IF(A8="","",IF('Intake'!H8="","",'Intake'!H8-B8))</x:f>
      </x:c>
      <x:c r="E8" s="2" t="str">
        <x:f>IF(A8="","",IF('Intake'!H8="","Missing promise",IF('Intake'!K8="Closed","Closed",IF(B8&gt;'Intake'!H8,"Past promise","Open"))))</x:f>
      </x:c>
      <x:c r="F8" s="2" t="str">
        <x:f>IF(A8="","",IF('Intake'!I8="","No event date",IF(B8&gt;='Intake'!I8,"Event due/past","Before event")))</x:f>
      </x:c>
      <x:c r="G8" s="2" t="str">
        <x:f>IF(A8="","",IF('Intake'!B8="","Missing correlation",IF(COUNTIFS('Intake'!$B$5:$B$104,'Intake'!B8)&gt;1,"Review duplicate","Unique")))</x:f>
      </x:c>
      <x:c r="H8" s="2" t="str">
        <x:f>IF(A8="","",IF(OR('Intake'!G8="",'Intake'!H8=""),"Missing date",IF('Intake'!H8&lt;'Intake'!G8,"Date order","OK")))</x:f>
      </x:c>
      <x:c r="I8" s="2" t="str">
        <x:f>IF(A8="","",IF(OR('Intake'!C8="",'Intake'!D8="",'Intake'!E8="",'Intake'!F8="",'Intake'!J8=""),"Missing field","OK"))</x:f>
      </x:c>
      <x:c r="J8" s="2" t="str">
        <x:f>IF(A8="","",IF('Intake'!K8&lt;&gt;"Closed","Open",IF(OR('Resolution Log'!B8="",'Resolution Log'!C8="",'Resolution Log'!D8="",'Resolution Log'!E8="",'Resolution Log'!G8=""),"Incomplete closure","Complete")))</x:f>
      </x:c>
      <x:c r="K8" s="2"/>
      <x:c r="L8" s="2"/>
      <x:c r="M8" s="2"/>
    </x:row>
    <x:row r="9">
      <x:c r="A9" s="2" t="str">
        <x:f>IF('Intake'!A9="","",'Intake'!A9)</x:f>
      </x:c>
      <x:c r="B9" s="4" t="str">
        <x:f>IF(A9="","",'Dashboard'!$B$4)</x:f>
      </x:c>
      <x:c r="C9" s="2" t="str">
        <x:f>IF(A9="","",IF('Intake'!G9="","",MAX(0,B9-'Intake'!G9)))</x:f>
      </x:c>
      <x:c r="D9" s="2" t="str">
        <x:f>IF(A9="","",IF('Intake'!H9="","",'Intake'!H9-B9))</x:f>
      </x:c>
      <x:c r="E9" s="2" t="str">
        <x:f>IF(A9="","",IF('Intake'!H9="","Missing promise",IF('Intake'!K9="Closed","Closed",IF(B9&gt;'Intake'!H9,"Past promise","Open"))))</x:f>
      </x:c>
      <x:c r="F9" s="2" t="str">
        <x:f>IF(A9="","",IF('Intake'!I9="","No event date",IF(B9&gt;='Intake'!I9,"Event due/past","Before event")))</x:f>
      </x:c>
      <x:c r="G9" s="2" t="str">
        <x:f>IF(A9="","",IF('Intake'!B9="","Missing correlation",IF(COUNTIFS('Intake'!$B$5:$B$104,'Intake'!B9)&gt;1,"Review duplicate","Unique")))</x:f>
      </x:c>
      <x:c r="H9" s="2" t="str">
        <x:f>IF(A9="","",IF(OR('Intake'!G9="",'Intake'!H9=""),"Missing date",IF('Intake'!H9&lt;'Intake'!G9,"Date order","OK")))</x:f>
      </x:c>
      <x:c r="I9" s="2" t="str">
        <x:f>IF(A9="","",IF(OR('Intake'!C9="",'Intake'!D9="",'Intake'!E9="",'Intake'!F9="",'Intake'!J9=""),"Missing field","OK"))</x:f>
      </x:c>
      <x:c r="J9" s="2" t="str">
        <x:f>IF(A9="","",IF('Intake'!K9&lt;&gt;"Closed","Open",IF(OR('Resolution Log'!B9="",'Resolution Log'!C9="",'Resolution Log'!D9="",'Resolution Log'!E9="",'Resolution Log'!G9=""),"Incomplete closure","Complete")))</x:f>
      </x:c>
      <x:c r="K9" s="2"/>
      <x:c r="L9" s="2"/>
      <x:c r="M9" s="2"/>
    </x:row>
    <x:row r="10">
      <x:c r="A10" s="2" t="str">
        <x:f>IF('Intake'!A10="","",'Intake'!A10)</x:f>
      </x:c>
      <x:c r="B10" s="4" t="str">
        <x:f>IF(A10="","",'Dashboard'!$B$4)</x:f>
      </x:c>
      <x:c r="C10" s="2" t="str">
        <x:f>IF(A10="","",IF('Intake'!G10="","",MAX(0,B10-'Intake'!G10)))</x:f>
      </x:c>
      <x:c r="D10" s="2" t="str">
        <x:f>IF(A10="","",IF('Intake'!H10="","",'Intake'!H10-B10))</x:f>
      </x:c>
      <x:c r="E10" s="2" t="str">
        <x:f>IF(A10="","",IF('Intake'!H10="","Missing promise",IF('Intake'!K10="Closed","Closed",IF(B10&gt;'Intake'!H10,"Past promise","Open"))))</x:f>
      </x:c>
      <x:c r="F10" s="2" t="str">
        <x:f>IF(A10="","",IF('Intake'!I10="","No event date",IF(B10&gt;='Intake'!I10,"Event due/past","Before event")))</x:f>
      </x:c>
      <x:c r="G10" s="2" t="str">
        <x:f>IF(A10="","",IF('Intake'!B10="","Missing correlation",IF(COUNTIFS('Intake'!$B$5:$B$104,'Intake'!B10)&gt;1,"Review duplicate","Unique")))</x:f>
      </x:c>
      <x:c r="H10" s="2" t="str">
        <x:f>IF(A10="","",IF(OR('Intake'!G10="",'Intake'!H10=""),"Missing date",IF('Intake'!H10&lt;'Intake'!G10,"Date order","OK")))</x:f>
      </x:c>
      <x:c r="I10" s="2" t="str">
        <x:f>IF(A10="","",IF(OR('Intake'!C10="",'Intake'!D10="",'Intake'!E10="",'Intake'!F10="",'Intake'!J10=""),"Missing field","OK"))</x:f>
      </x:c>
      <x:c r="J10" s="2" t="str">
        <x:f>IF(A10="","",IF('Intake'!K10&lt;&gt;"Closed","Open",IF(OR('Resolution Log'!B10="",'Resolution Log'!C10="",'Resolution Log'!D10="",'Resolution Log'!E10="",'Resolution Log'!G10=""),"Incomplete closure","Complete")))</x:f>
      </x:c>
      <x:c r="K10" s="2"/>
      <x:c r="L10" s="2"/>
      <x:c r="M10" s="2"/>
    </x:row>
    <x:row r="11">
      <x:c r="A11" s="2" t="str">
        <x:f>IF('Intake'!A11="","",'Intake'!A11)</x:f>
      </x:c>
      <x:c r="B11" s="4" t="str">
        <x:f>IF(A11="","",'Dashboard'!$B$4)</x:f>
      </x:c>
      <x:c r="C11" s="2" t="str">
        <x:f>IF(A11="","",IF('Intake'!G11="","",MAX(0,B11-'Intake'!G11)))</x:f>
      </x:c>
      <x:c r="D11" s="2" t="str">
        <x:f>IF(A11="","",IF('Intake'!H11="","",'Intake'!H11-B11))</x:f>
      </x:c>
      <x:c r="E11" s="2" t="str">
        <x:f>IF(A11="","",IF('Intake'!H11="","Missing promise",IF('Intake'!K11="Closed","Closed",IF(B11&gt;'Intake'!H11,"Past promise","Open"))))</x:f>
      </x:c>
      <x:c r="F11" s="2" t="str">
        <x:f>IF(A11="","",IF('Intake'!I11="","No event date",IF(B11&gt;='Intake'!I11,"Event due/past","Before event")))</x:f>
      </x:c>
      <x:c r="G11" s="2" t="str">
        <x:f>IF(A11="","",IF('Intake'!B11="","Missing correlation",IF(COUNTIFS('Intake'!$B$5:$B$104,'Intake'!B11)&gt;1,"Review duplicate","Unique")))</x:f>
      </x:c>
      <x:c r="H11" s="2" t="str">
        <x:f>IF(A11="","",IF(OR('Intake'!G11="",'Intake'!H11=""),"Missing date",IF('Intake'!H11&lt;'Intake'!G11,"Date order","OK")))</x:f>
      </x:c>
      <x:c r="I11" s="2" t="str">
        <x:f>IF(A11="","",IF(OR('Intake'!C11="",'Intake'!D11="",'Intake'!E11="",'Intake'!F11="",'Intake'!J11=""),"Missing field","OK"))</x:f>
      </x:c>
      <x:c r="J11" s="2" t="str">
        <x:f>IF(A11="","",IF('Intake'!K11&lt;&gt;"Closed","Open",IF(OR('Resolution Log'!B11="",'Resolution Log'!C11="",'Resolution Log'!D11="",'Resolution Log'!E11="",'Resolution Log'!G11=""),"Incomplete closure","Complete")))</x:f>
      </x:c>
      <x:c r="K11" s="2"/>
      <x:c r="L11" s="2"/>
      <x:c r="M11" s="2"/>
    </x:row>
    <x:row r="12">
      <x:c r="A12" s="2" t="str">
        <x:f>IF('Intake'!A12="","",'Intake'!A12)</x:f>
      </x:c>
      <x:c r="B12" s="4" t="str">
        <x:f>IF(A12="","",'Dashboard'!$B$4)</x:f>
      </x:c>
      <x:c r="C12" s="2" t="str">
        <x:f>IF(A12="","",IF('Intake'!G12="","",MAX(0,B12-'Intake'!G12)))</x:f>
      </x:c>
      <x:c r="D12" s="2" t="str">
        <x:f>IF(A12="","",IF('Intake'!H12="","",'Intake'!H12-B12))</x:f>
      </x:c>
      <x:c r="E12" s="2" t="str">
        <x:f>IF(A12="","",IF('Intake'!H12="","Missing promise",IF('Intake'!K12="Closed","Closed",IF(B12&gt;'Intake'!H12,"Past promise","Open"))))</x:f>
      </x:c>
      <x:c r="F12" s="2" t="str">
        <x:f>IF(A12="","",IF('Intake'!I12="","No event date",IF(B12&gt;='Intake'!I12,"Event due/past","Before event")))</x:f>
      </x:c>
      <x:c r="G12" s="2" t="str">
        <x:f>IF(A12="","",IF('Intake'!B12="","Missing correlation",IF(COUNTIFS('Intake'!$B$5:$B$104,'Intake'!B12)&gt;1,"Review duplicate","Unique")))</x:f>
      </x:c>
      <x:c r="H12" s="2" t="str">
        <x:f>IF(A12="","",IF(OR('Intake'!G12="",'Intake'!H12=""),"Missing date",IF('Intake'!H12&lt;'Intake'!G12,"Date order","OK")))</x:f>
      </x:c>
      <x:c r="I12" s="2" t="str">
        <x:f>IF(A12="","",IF(OR('Intake'!C12="",'Intake'!D12="",'Intake'!E12="",'Intake'!F12="",'Intake'!J12=""),"Missing field","OK"))</x:f>
      </x:c>
      <x:c r="J12" s="2" t="str">
        <x:f>IF(A12="","",IF('Intake'!K12&lt;&gt;"Closed","Open",IF(OR('Resolution Log'!B12="",'Resolution Log'!C12="",'Resolution Log'!D12="",'Resolution Log'!E12="",'Resolution Log'!G12=""),"Incomplete closure","Complete")))</x:f>
      </x:c>
      <x:c r="K12" s="2"/>
      <x:c r="L12" s="2"/>
      <x:c r="M12" s="2"/>
    </x:row>
    <x:row r="13">
      <x:c r="A13" s="2" t="str">
        <x:f>IF('Intake'!A13="","",'Intake'!A13)</x:f>
      </x:c>
      <x:c r="B13" s="4" t="str">
        <x:f>IF(A13="","",'Dashboard'!$B$4)</x:f>
      </x:c>
      <x:c r="C13" s="2" t="str">
        <x:f>IF(A13="","",IF('Intake'!G13="","",MAX(0,B13-'Intake'!G13)))</x:f>
      </x:c>
      <x:c r="D13" s="2" t="str">
        <x:f>IF(A13="","",IF('Intake'!H13="","",'Intake'!H13-B13))</x:f>
      </x:c>
      <x:c r="E13" s="2" t="str">
        <x:f>IF(A13="","",IF('Intake'!H13="","Missing promise",IF('Intake'!K13="Closed","Closed",IF(B13&gt;'Intake'!H13,"Past promise","Open"))))</x:f>
      </x:c>
      <x:c r="F13" s="2" t="str">
        <x:f>IF(A13="","",IF('Intake'!I13="","No event date",IF(B13&gt;='Intake'!I13,"Event due/past","Before event")))</x:f>
      </x:c>
      <x:c r="G13" s="2" t="str">
        <x:f>IF(A13="","",IF('Intake'!B13="","Missing correlation",IF(COUNTIFS('Intake'!$B$5:$B$104,'Intake'!B13)&gt;1,"Review duplicate","Unique")))</x:f>
      </x:c>
      <x:c r="H13" s="2" t="str">
        <x:f>IF(A13="","",IF(OR('Intake'!G13="",'Intake'!H13=""),"Missing date",IF('Intake'!H13&lt;'Intake'!G13,"Date order","OK")))</x:f>
      </x:c>
      <x:c r="I13" s="2" t="str">
        <x:f>IF(A13="","",IF(OR('Intake'!C13="",'Intake'!D13="",'Intake'!E13="",'Intake'!F13="",'Intake'!J13=""),"Missing field","OK"))</x:f>
      </x:c>
      <x:c r="J13" s="2" t="str">
        <x:f>IF(A13="","",IF('Intake'!K13&lt;&gt;"Closed","Open",IF(OR('Resolution Log'!B13="",'Resolution Log'!C13="",'Resolution Log'!D13="",'Resolution Log'!E13="",'Resolution Log'!G13=""),"Incomplete closure","Complete")))</x:f>
      </x:c>
      <x:c r="K13" s="2"/>
      <x:c r="L13" s="2"/>
      <x:c r="M13" s="2"/>
    </x:row>
    <x:row r="14">
      <x:c r="A14" s="2" t="str">
        <x:f>IF('Intake'!A14="","",'Intake'!A14)</x:f>
      </x:c>
      <x:c r="B14" s="4" t="str">
        <x:f>IF(A14="","",'Dashboard'!$B$4)</x:f>
      </x:c>
      <x:c r="C14" s="2" t="str">
        <x:f>IF(A14="","",IF('Intake'!G14="","",MAX(0,B14-'Intake'!G14)))</x:f>
      </x:c>
      <x:c r="D14" s="2" t="str">
        <x:f>IF(A14="","",IF('Intake'!H14="","",'Intake'!H14-B14))</x:f>
      </x:c>
      <x:c r="E14" s="2" t="str">
        <x:f>IF(A14="","",IF('Intake'!H14="","Missing promise",IF('Intake'!K14="Closed","Closed",IF(B14&gt;'Intake'!H14,"Past promise","Open"))))</x:f>
      </x:c>
      <x:c r="F14" s="2" t="str">
        <x:f>IF(A14="","",IF('Intake'!I14="","No event date",IF(B14&gt;='Intake'!I14,"Event due/past","Before event")))</x:f>
      </x:c>
      <x:c r="G14" s="2" t="str">
        <x:f>IF(A14="","",IF('Intake'!B14="","Missing correlation",IF(COUNTIFS('Intake'!$B$5:$B$104,'Intake'!B14)&gt;1,"Review duplicate","Unique")))</x:f>
      </x:c>
      <x:c r="H14" s="2" t="str">
        <x:f>IF(A14="","",IF(OR('Intake'!G14="",'Intake'!H14=""),"Missing date",IF('Intake'!H14&lt;'Intake'!G14,"Date order","OK")))</x:f>
      </x:c>
      <x:c r="I14" s="2" t="str">
        <x:f>IF(A14="","",IF(OR('Intake'!C14="",'Intake'!D14="",'Intake'!E14="",'Intake'!F14="",'Intake'!J14=""),"Missing field","OK"))</x:f>
      </x:c>
      <x:c r="J14" s="2" t="str">
        <x:f>IF(A14="","",IF('Intake'!K14&lt;&gt;"Closed","Open",IF(OR('Resolution Log'!B14="",'Resolution Log'!C14="",'Resolution Log'!D14="",'Resolution Log'!E14="",'Resolution Log'!G14=""),"Incomplete closure","Complete")))</x:f>
      </x:c>
      <x:c r="K14" s="2"/>
      <x:c r="L14" s="2"/>
      <x:c r="M14" s="2"/>
    </x:row>
    <x:row r="15">
      <x:c r="A15" s="2" t="str">
        <x:f>IF('Intake'!A15="","",'Intake'!A15)</x:f>
      </x:c>
      <x:c r="B15" s="4" t="str">
        <x:f>IF(A15="","",'Dashboard'!$B$4)</x:f>
      </x:c>
      <x:c r="C15" s="2" t="str">
        <x:f>IF(A15="","",IF('Intake'!G15="","",MAX(0,B15-'Intake'!G15)))</x:f>
      </x:c>
      <x:c r="D15" s="2" t="str">
        <x:f>IF(A15="","",IF('Intake'!H15="","",'Intake'!H15-B15))</x:f>
      </x:c>
      <x:c r="E15" s="2" t="str">
        <x:f>IF(A15="","",IF('Intake'!H15="","Missing promise",IF('Intake'!K15="Closed","Closed",IF(B15&gt;'Intake'!H15,"Past promise","Open"))))</x:f>
      </x:c>
      <x:c r="F15" s="2" t="str">
        <x:f>IF(A15="","",IF('Intake'!I15="","No event date",IF(B15&gt;='Intake'!I15,"Event due/past","Before event")))</x:f>
      </x:c>
      <x:c r="G15" s="2" t="str">
        <x:f>IF(A15="","",IF('Intake'!B15="","Missing correlation",IF(COUNTIFS('Intake'!$B$5:$B$104,'Intake'!B15)&gt;1,"Review duplicate","Unique")))</x:f>
      </x:c>
      <x:c r="H15" s="2" t="str">
        <x:f>IF(A15="","",IF(OR('Intake'!G15="",'Intake'!H15=""),"Missing date",IF('Intake'!H15&lt;'Intake'!G15,"Date order","OK")))</x:f>
      </x:c>
      <x:c r="I15" s="2" t="str">
        <x:f>IF(A15="","",IF(OR('Intake'!C15="",'Intake'!D15="",'Intake'!E15="",'Intake'!F15="",'Intake'!J15=""),"Missing field","OK"))</x:f>
      </x:c>
      <x:c r="J15" s="2" t="str">
        <x:f>IF(A15="","",IF('Intake'!K15&lt;&gt;"Closed","Open",IF(OR('Resolution Log'!B15="",'Resolution Log'!C15="",'Resolution Log'!D15="",'Resolution Log'!E15="",'Resolution Log'!G15=""),"Incomplete closure","Complete")))</x:f>
      </x:c>
      <x:c r="K15" s="2"/>
      <x:c r="L15" s="2"/>
      <x:c r="M15" s="2"/>
    </x:row>
    <x:row r="16">
      <x:c r="A16" s="2" t="str">
        <x:f>IF('Intake'!A16="","",'Intake'!A16)</x:f>
      </x:c>
      <x:c r="B16" s="4" t="str">
        <x:f>IF(A16="","",'Dashboard'!$B$4)</x:f>
      </x:c>
      <x:c r="C16" s="2" t="str">
        <x:f>IF(A16="","",IF('Intake'!G16="","",MAX(0,B16-'Intake'!G16)))</x:f>
      </x:c>
      <x:c r="D16" s="2" t="str">
        <x:f>IF(A16="","",IF('Intake'!H16="","",'Intake'!H16-B16))</x:f>
      </x:c>
      <x:c r="E16" s="2" t="str">
        <x:f>IF(A16="","",IF('Intake'!H16="","Missing promise",IF('Intake'!K16="Closed","Closed",IF(B16&gt;'Intake'!H16,"Past promise","Open"))))</x:f>
      </x:c>
      <x:c r="F16" s="2" t="str">
        <x:f>IF(A16="","",IF('Intake'!I16="","No event date",IF(B16&gt;='Intake'!I16,"Event due/past","Before event")))</x:f>
      </x:c>
      <x:c r="G16" s="2" t="str">
        <x:f>IF(A16="","",IF('Intake'!B16="","Missing correlation",IF(COUNTIFS('Intake'!$B$5:$B$104,'Intake'!B16)&gt;1,"Review duplicate","Unique")))</x:f>
      </x:c>
      <x:c r="H16" s="2" t="str">
        <x:f>IF(A16="","",IF(OR('Intake'!G16="",'Intake'!H16=""),"Missing date",IF('Intake'!H16&lt;'Intake'!G16,"Date order","OK")))</x:f>
      </x:c>
      <x:c r="I16" s="2" t="str">
        <x:f>IF(A16="","",IF(OR('Intake'!C16="",'Intake'!D16="",'Intake'!E16="",'Intake'!F16="",'Intake'!J16=""),"Missing field","OK"))</x:f>
      </x:c>
      <x:c r="J16" s="2" t="str">
        <x:f>IF(A16="","",IF('Intake'!K16&lt;&gt;"Closed","Open",IF(OR('Resolution Log'!B16="",'Resolution Log'!C16="",'Resolution Log'!D16="",'Resolution Log'!E16="",'Resolution Log'!G16=""),"Incomplete closure","Complete")))</x:f>
      </x:c>
      <x:c r="K16" s="2"/>
      <x:c r="L16" s="2"/>
      <x:c r="M16" s="2"/>
    </x:row>
    <x:row r="17">
      <x:c r="A17" s="2" t="str">
        <x:f>IF('Intake'!A17="","",'Intake'!A17)</x:f>
      </x:c>
      <x:c r="B17" s="4" t="str">
        <x:f>IF(A17="","",'Dashboard'!$B$4)</x:f>
      </x:c>
      <x:c r="C17" s="2" t="str">
        <x:f>IF(A17="","",IF('Intake'!G17="","",MAX(0,B17-'Intake'!G17)))</x:f>
      </x:c>
      <x:c r="D17" s="2" t="str">
        <x:f>IF(A17="","",IF('Intake'!H17="","",'Intake'!H17-B17))</x:f>
      </x:c>
      <x:c r="E17" s="2" t="str">
        <x:f>IF(A17="","",IF('Intake'!H17="","Missing promise",IF('Intake'!K17="Closed","Closed",IF(B17&gt;'Intake'!H17,"Past promise","Open"))))</x:f>
      </x:c>
      <x:c r="F17" s="2" t="str">
        <x:f>IF(A17="","",IF('Intake'!I17="","No event date",IF(B17&gt;='Intake'!I17,"Event due/past","Before event")))</x:f>
      </x:c>
      <x:c r="G17" s="2" t="str">
        <x:f>IF(A17="","",IF('Intake'!B17="","Missing correlation",IF(COUNTIFS('Intake'!$B$5:$B$104,'Intake'!B17)&gt;1,"Review duplicate","Unique")))</x:f>
      </x:c>
      <x:c r="H17" s="2" t="str">
        <x:f>IF(A17="","",IF(OR('Intake'!G17="",'Intake'!H17=""),"Missing date",IF('Intake'!H17&lt;'Intake'!G17,"Date order","OK")))</x:f>
      </x:c>
      <x:c r="I17" s="2" t="str">
        <x:f>IF(A17="","",IF(OR('Intake'!C17="",'Intake'!D17="",'Intake'!E17="",'Intake'!F17="",'Intake'!J17=""),"Missing field","OK"))</x:f>
      </x:c>
      <x:c r="J17" s="2" t="str">
        <x:f>IF(A17="","",IF('Intake'!K17&lt;&gt;"Closed","Open",IF(OR('Resolution Log'!B17="",'Resolution Log'!C17="",'Resolution Log'!D17="",'Resolution Log'!E17="",'Resolution Log'!G17=""),"Incomplete closure","Complete")))</x:f>
      </x:c>
      <x:c r="K17" s="2"/>
      <x:c r="L17" s="2"/>
      <x:c r="M17" s="2"/>
    </x:row>
    <x:row r="18">
      <x:c r="A18" s="2" t="str">
        <x:f>IF('Intake'!A18="","",'Intake'!A18)</x:f>
      </x:c>
      <x:c r="B18" s="4" t="str">
        <x:f>IF(A18="","",'Dashboard'!$B$4)</x:f>
      </x:c>
      <x:c r="C18" s="2" t="str">
        <x:f>IF(A18="","",IF('Intake'!G18="","",MAX(0,B18-'Intake'!G18)))</x:f>
      </x:c>
      <x:c r="D18" s="2" t="str">
        <x:f>IF(A18="","",IF('Intake'!H18="","",'Intake'!H18-B18))</x:f>
      </x:c>
      <x:c r="E18" s="2" t="str">
        <x:f>IF(A18="","",IF('Intake'!H18="","Missing promise",IF('Intake'!K18="Closed","Closed",IF(B18&gt;'Intake'!H18,"Past promise","Open"))))</x:f>
      </x:c>
      <x:c r="F18" s="2" t="str">
        <x:f>IF(A18="","",IF('Intake'!I18="","No event date",IF(B18&gt;='Intake'!I18,"Event due/past","Before event")))</x:f>
      </x:c>
      <x:c r="G18" s="2" t="str">
        <x:f>IF(A18="","",IF('Intake'!B18="","Missing correlation",IF(COUNTIFS('Intake'!$B$5:$B$104,'Intake'!B18)&gt;1,"Review duplicate","Unique")))</x:f>
      </x:c>
      <x:c r="H18" s="2" t="str">
        <x:f>IF(A18="","",IF(OR('Intake'!G18="",'Intake'!H18=""),"Missing date",IF('Intake'!H18&lt;'Intake'!G18,"Date order","OK")))</x:f>
      </x:c>
      <x:c r="I18" s="2" t="str">
        <x:f>IF(A18="","",IF(OR('Intake'!C18="",'Intake'!D18="",'Intake'!E18="",'Intake'!F18="",'Intake'!J18=""),"Missing field","OK"))</x:f>
      </x:c>
      <x:c r="J18" s="2" t="str">
        <x:f>IF(A18="","",IF('Intake'!K18&lt;&gt;"Closed","Open",IF(OR('Resolution Log'!B18="",'Resolution Log'!C18="",'Resolution Log'!D18="",'Resolution Log'!E18="",'Resolution Log'!G18=""),"Incomplete closure","Complete")))</x:f>
      </x:c>
      <x:c r="K18" s="2"/>
      <x:c r="L18" s="2"/>
      <x:c r="M18" s="2"/>
    </x:row>
    <x:row r="19">
      <x:c r="A19" s="2" t="str">
        <x:f>IF('Intake'!A19="","",'Intake'!A19)</x:f>
      </x:c>
      <x:c r="B19" s="4" t="str">
        <x:f>IF(A19="","",'Dashboard'!$B$4)</x:f>
      </x:c>
      <x:c r="C19" s="2" t="str">
        <x:f>IF(A19="","",IF('Intake'!G19="","",MAX(0,B19-'Intake'!G19)))</x:f>
      </x:c>
      <x:c r="D19" s="2" t="str">
        <x:f>IF(A19="","",IF('Intake'!H19="","",'Intake'!H19-B19))</x:f>
      </x:c>
      <x:c r="E19" s="2" t="str">
        <x:f>IF(A19="","",IF('Intake'!H19="","Missing promise",IF('Intake'!K19="Closed","Closed",IF(B19&gt;'Intake'!H19,"Past promise","Open"))))</x:f>
      </x:c>
      <x:c r="F19" s="2" t="str">
        <x:f>IF(A19="","",IF('Intake'!I19="","No event date",IF(B19&gt;='Intake'!I19,"Event due/past","Before event")))</x:f>
      </x:c>
      <x:c r="G19" s="2" t="str">
        <x:f>IF(A19="","",IF('Intake'!B19="","Missing correlation",IF(COUNTIFS('Intake'!$B$5:$B$104,'Intake'!B19)&gt;1,"Review duplicate","Unique")))</x:f>
      </x:c>
      <x:c r="H19" s="2" t="str">
        <x:f>IF(A19="","",IF(OR('Intake'!G19="",'Intake'!H19=""),"Missing date",IF('Intake'!H19&lt;'Intake'!G19,"Date order","OK")))</x:f>
      </x:c>
      <x:c r="I19" s="2" t="str">
        <x:f>IF(A19="","",IF(OR('Intake'!C19="",'Intake'!D19="",'Intake'!E19="",'Intake'!F19="",'Intake'!J19=""),"Missing field","OK"))</x:f>
      </x:c>
      <x:c r="J19" s="2" t="str">
        <x:f>IF(A19="","",IF('Intake'!K19&lt;&gt;"Closed","Open",IF(OR('Resolution Log'!B19="",'Resolution Log'!C19="",'Resolution Log'!D19="",'Resolution Log'!E19="",'Resolution Log'!G19=""),"Incomplete closure","Complete")))</x:f>
      </x:c>
      <x:c r="K19" s="2"/>
      <x:c r="L19" s="2"/>
      <x:c r="M19" s="2"/>
    </x:row>
    <x:row r="20">
      <x:c r="A20" s="2" t="str">
        <x:f>IF('Intake'!A20="","",'Intake'!A20)</x:f>
      </x:c>
      <x:c r="B20" s="4" t="str">
        <x:f>IF(A20="","",'Dashboard'!$B$4)</x:f>
      </x:c>
      <x:c r="C20" s="2" t="str">
        <x:f>IF(A20="","",IF('Intake'!G20="","",MAX(0,B20-'Intake'!G20)))</x:f>
      </x:c>
      <x:c r="D20" s="2" t="str">
        <x:f>IF(A20="","",IF('Intake'!H20="","",'Intake'!H20-B20))</x:f>
      </x:c>
      <x:c r="E20" s="2" t="str">
        <x:f>IF(A20="","",IF('Intake'!H20="","Missing promise",IF('Intake'!K20="Closed","Closed",IF(B20&gt;'Intake'!H20,"Past promise","Open"))))</x:f>
      </x:c>
      <x:c r="F20" s="2" t="str">
        <x:f>IF(A20="","",IF('Intake'!I20="","No event date",IF(B20&gt;='Intake'!I20,"Event due/past","Before event")))</x:f>
      </x:c>
      <x:c r="G20" s="2" t="str">
        <x:f>IF(A20="","",IF('Intake'!B20="","Missing correlation",IF(COUNTIFS('Intake'!$B$5:$B$104,'Intake'!B20)&gt;1,"Review duplicate","Unique")))</x:f>
      </x:c>
      <x:c r="H20" s="2" t="str">
        <x:f>IF(A20="","",IF(OR('Intake'!G20="",'Intake'!H20=""),"Missing date",IF('Intake'!H20&lt;'Intake'!G20,"Date order","OK")))</x:f>
      </x:c>
      <x:c r="I20" s="2" t="str">
        <x:f>IF(A20="","",IF(OR('Intake'!C20="",'Intake'!D20="",'Intake'!E20="",'Intake'!F20="",'Intake'!J20=""),"Missing field","OK"))</x:f>
      </x:c>
      <x:c r="J20" s="2" t="str">
        <x:f>IF(A20="","",IF('Intake'!K20&lt;&gt;"Closed","Open",IF(OR('Resolution Log'!B20="",'Resolution Log'!C20="",'Resolution Log'!D20="",'Resolution Log'!E20="",'Resolution Log'!G20=""),"Incomplete closure","Complete")))</x:f>
      </x:c>
      <x:c r="K20" s="2"/>
      <x:c r="L20" s="2"/>
      <x:c r="M20" s="2"/>
    </x:row>
    <x:row r="21">
      <x:c r="A21" s="2" t="str">
        <x:f>IF('Intake'!A21="","",'Intake'!A21)</x:f>
      </x:c>
      <x:c r="B21" s="4" t="str">
        <x:f>IF(A21="","",'Dashboard'!$B$4)</x:f>
      </x:c>
      <x:c r="C21" s="2" t="str">
        <x:f>IF(A21="","",IF('Intake'!G21="","",MAX(0,B21-'Intake'!G21)))</x:f>
      </x:c>
      <x:c r="D21" s="2" t="str">
        <x:f>IF(A21="","",IF('Intake'!H21="","",'Intake'!H21-B21))</x:f>
      </x:c>
      <x:c r="E21" s="2" t="str">
        <x:f>IF(A21="","",IF('Intake'!H21="","Missing promise",IF('Intake'!K21="Closed","Closed",IF(B21&gt;'Intake'!H21,"Past promise","Open"))))</x:f>
      </x:c>
      <x:c r="F21" s="2" t="str">
        <x:f>IF(A21="","",IF('Intake'!I21="","No event date",IF(B21&gt;='Intake'!I21,"Event due/past","Before event")))</x:f>
      </x:c>
      <x:c r="G21" s="2" t="str">
        <x:f>IF(A21="","",IF('Intake'!B21="","Missing correlation",IF(COUNTIFS('Intake'!$B$5:$B$104,'Intake'!B21)&gt;1,"Review duplicate","Unique")))</x:f>
      </x:c>
      <x:c r="H21" s="2" t="str">
        <x:f>IF(A21="","",IF(OR('Intake'!G21="",'Intake'!H21=""),"Missing date",IF('Intake'!H21&lt;'Intake'!G21,"Date order","OK")))</x:f>
      </x:c>
      <x:c r="I21" s="2" t="str">
        <x:f>IF(A21="","",IF(OR('Intake'!C21="",'Intake'!D21="",'Intake'!E21="",'Intake'!F21="",'Intake'!J21=""),"Missing field","OK"))</x:f>
      </x:c>
      <x:c r="J21" s="2" t="str">
        <x:f>IF(A21="","",IF('Intake'!K21&lt;&gt;"Closed","Open",IF(OR('Resolution Log'!B21="",'Resolution Log'!C21="",'Resolution Log'!D21="",'Resolution Log'!E21="",'Resolution Log'!G21=""),"Incomplete closure","Complete")))</x:f>
      </x:c>
      <x:c r="K21" s="2"/>
      <x:c r="L21" s="2"/>
      <x:c r="M21" s="2"/>
    </x:row>
    <x:row r="22">
      <x:c r="A22" s="2" t="str">
        <x:f>IF('Intake'!A22="","",'Intake'!A22)</x:f>
      </x:c>
      <x:c r="B22" s="4" t="str">
        <x:f>IF(A22="","",'Dashboard'!$B$4)</x:f>
      </x:c>
      <x:c r="C22" s="2" t="str">
        <x:f>IF(A22="","",IF('Intake'!G22="","",MAX(0,B22-'Intake'!G22)))</x:f>
      </x:c>
      <x:c r="D22" s="2" t="str">
        <x:f>IF(A22="","",IF('Intake'!H22="","",'Intake'!H22-B22))</x:f>
      </x:c>
      <x:c r="E22" s="2" t="str">
        <x:f>IF(A22="","",IF('Intake'!H22="","Missing promise",IF('Intake'!K22="Closed","Closed",IF(B22&gt;'Intake'!H22,"Past promise","Open"))))</x:f>
      </x:c>
      <x:c r="F22" s="2" t="str">
        <x:f>IF(A22="","",IF('Intake'!I22="","No event date",IF(B22&gt;='Intake'!I22,"Event due/past","Before event")))</x:f>
      </x:c>
      <x:c r="G22" s="2" t="str">
        <x:f>IF(A22="","",IF('Intake'!B22="","Missing correlation",IF(COUNTIFS('Intake'!$B$5:$B$104,'Intake'!B22)&gt;1,"Review duplicate","Unique")))</x:f>
      </x:c>
      <x:c r="H22" s="2" t="str">
        <x:f>IF(A22="","",IF(OR('Intake'!G22="",'Intake'!H22=""),"Missing date",IF('Intake'!H22&lt;'Intake'!G22,"Date order","OK")))</x:f>
      </x:c>
      <x:c r="I22" s="2" t="str">
        <x:f>IF(A22="","",IF(OR('Intake'!C22="",'Intake'!D22="",'Intake'!E22="",'Intake'!F22="",'Intake'!J22=""),"Missing field","OK"))</x:f>
      </x:c>
      <x:c r="J22" s="2" t="str">
        <x:f>IF(A22="","",IF('Intake'!K22&lt;&gt;"Closed","Open",IF(OR('Resolution Log'!B22="",'Resolution Log'!C22="",'Resolution Log'!D22="",'Resolution Log'!E22="",'Resolution Log'!G22=""),"Incomplete closure","Complete")))</x:f>
      </x:c>
      <x:c r="K22" s="2"/>
      <x:c r="L22" s="2"/>
      <x:c r="M22" s="2"/>
    </x:row>
    <x:row r="23">
      <x:c r="A23" s="2" t="str">
        <x:f>IF('Intake'!A23="","",'Intake'!A23)</x:f>
      </x:c>
      <x:c r="B23" s="4" t="str">
        <x:f>IF(A23="","",'Dashboard'!$B$4)</x:f>
      </x:c>
      <x:c r="C23" s="2" t="str">
        <x:f>IF(A23="","",IF('Intake'!G23="","",MAX(0,B23-'Intake'!G23)))</x:f>
      </x:c>
      <x:c r="D23" s="2" t="str">
        <x:f>IF(A23="","",IF('Intake'!H23="","",'Intake'!H23-B23))</x:f>
      </x:c>
      <x:c r="E23" s="2" t="str">
        <x:f>IF(A23="","",IF('Intake'!H23="","Missing promise",IF('Intake'!K23="Closed","Closed",IF(B23&gt;'Intake'!H23,"Past promise","Open"))))</x:f>
      </x:c>
      <x:c r="F23" s="2" t="str">
        <x:f>IF(A23="","",IF('Intake'!I23="","No event date",IF(B23&gt;='Intake'!I23,"Event due/past","Before event")))</x:f>
      </x:c>
      <x:c r="G23" s="2" t="str">
        <x:f>IF(A23="","",IF('Intake'!B23="","Missing correlation",IF(COUNTIFS('Intake'!$B$5:$B$104,'Intake'!B23)&gt;1,"Review duplicate","Unique")))</x:f>
      </x:c>
      <x:c r="H23" s="2" t="str">
        <x:f>IF(A23="","",IF(OR('Intake'!G23="",'Intake'!H23=""),"Missing date",IF('Intake'!H23&lt;'Intake'!G23,"Date order","OK")))</x:f>
      </x:c>
      <x:c r="I23" s="2" t="str">
        <x:f>IF(A23="","",IF(OR('Intake'!C23="",'Intake'!D23="",'Intake'!E23="",'Intake'!F23="",'Intake'!J23=""),"Missing field","OK"))</x:f>
      </x:c>
      <x:c r="J23" s="2" t="str">
        <x:f>IF(A23="","",IF('Intake'!K23&lt;&gt;"Closed","Open",IF(OR('Resolution Log'!B23="",'Resolution Log'!C23="",'Resolution Log'!D23="",'Resolution Log'!E23="",'Resolution Log'!G23=""),"Incomplete closure","Complete")))</x:f>
      </x:c>
      <x:c r="K23" s="2"/>
      <x:c r="L23" s="2"/>
      <x:c r="M23" s="2"/>
    </x:row>
    <x:row r="24">
      <x:c r="A24" s="2" t="str">
        <x:f>IF('Intake'!A24="","",'Intake'!A24)</x:f>
      </x:c>
      <x:c r="B24" s="4" t="str">
        <x:f>IF(A24="","",'Dashboard'!$B$4)</x:f>
      </x:c>
      <x:c r="C24" s="2" t="str">
        <x:f>IF(A24="","",IF('Intake'!G24="","",MAX(0,B24-'Intake'!G24)))</x:f>
      </x:c>
      <x:c r="D24" s="2" t="str">
        <x:f>IF(A24="","",IF('Intake'!H24="","",'Intake'!H24-B24))</x:f>
      </x:c>
      <x:c r="E24" s="2" t="str">
        <x:f>IF(A24="","",IF('Intake'!H24="","Missing promise",IF('Intake'!K24="Closed","Closed",IF(B24&gt;'Intake'!H24,"Past promise","Open"))))</x:f>
      </x:c>
      <x:c r="F24" s="2" t="str">
        <x:f>IF(A24="","",IF('Intake'!I24="","No event date",IF(B24&gt;='Intake'!I24,"Event due/past","Before event")))</x:f>
      </x:c>
      <x:c r="G24" s="2" t="str">
        <x:f>IF(A24="","",IF('Intake'!B24="","Missing correlation",IF(COUNTIFS('Intake'!$B$5:$B$104,'Intake'!B24)&gt;1,"Review duplicate","Unique")))</x:f>
      </x:c>
      <x:c r="H24" s="2" t="str">
        <x:f>IF(A24="","",IF(OR('Intake'!G24="",'Intake'!H24=""),"Missing date",IF('Intake'!H24&lt;'Intake'!G24,"Date order","OK")))</x:f>
      </x:c>
      <x:c r="I24" s="2" t="str">
        <x:f>IF(A24="","",IF(OR('Intake'!C24="",'Intake'!D24="",'Intake'!E24="",'Intake'!F24="",'Intake'!J24=""),"Missing field","OK"))</x:f>
      </x:c>
      <x:c r="J24" s="2" t="str">
        <x:f>IF(A24="","",IF('Intake'!K24&lt;&gt;"Closed","Open",IF(OR('Resolution Log'!B24="",'Resolution Log'!C24="",'Resolution Log'!D24="",'Resolution Log'!E24="",'Resolution Log'!G24=""),"Incomplete closure","Complete")))</x:f>
      </x:c>
      <x:c r="K24" s="2"/>
      <x:c r="L24" s="2"/>
      <x:c r="M24" s="2"/>
    </x:row>
    <x:row r="25">
      <x:c r="A25" s="2" t="str">
        <x:f>IF('Intake'!A25="","",'Intake'!A25)</x:f>
      </x:c>
      <x:c r="B25" s="4" t="str">
        <x:f>IF(A25="","",'Dashboard'!$B$4)</x:f>
      </x:c>
      <x:c r="C25" s="2" t="str">
        <x:f>IF(A25="","",IF('Intake'!G25="","",MAX(0,B25-'Intake'!G25)))</x:f>
      </x:c>
      <x:c r="D25" s="2" t="str">
        <x:f>IF(A25="","",IF('Intake'!H25="","",'Intake'!H25-B25))</x:f>
      </x:c>
      <x:c r="E25" s="2" t="str">
        <x:f>IF(A25="","",IF('Intake'!H25="","Missing promise",IF('Intake'!K25="Closed","Closed",IF(B25&gt;'Intake'!H25,"Past promise","Open"))))</x:f>
      </x:c>
      <x:c r="F25" s="2" t="str">
        <x:f>IF(A25="","",IF('Intake'!I25="","No event date",IF(B25&gt;='Intake'!I25,"Event due/past","Before event")))</x:f>
      </x:c>
      <x:c r="G25" s="2" t="str">
        <x:f>IF(A25="","",IF('Intake'!B25="","Missing correlation",IF(COUNTIFS('Intake'!$B$5:$B$104,'Intake'!B25)&gt;1,"Review duplicate","Unique")))</x:f>
      </x:c>
      <x:c r="H25" s="2" t="str">
        <x:f>IF(A25="","",IF(OR('Intake'!G25="",'Intake'!H25=""),"Missing date",IF('Intake'!H25&lt;'Intake'!G25,"Date order","OK")))</x:f>
      </x:c>
      <x:c r="I25" s="2" t="str">
        <x:f>IF(A25="","",IF(OR('Intake'!C25="",'Intake'!D25="",'Intake'!E25="",'Intake'!F25="",'Intake'!J25=""),"Missing field","OK"))</x:f>
      </x:c>
      <x:c r="J25" s="2" t="str">
        <x:f>IF(A25="","",IF('Intake'!K25&lt;&gt;"Closed","Open",IF(OR('Resolution Log'!B25="",'Resolution Log'!C25="",'Resolution Log'!D25="",'Resolution Log'!E25="",'Resolution Log'!G25=""),"Incomplete closure","Complete")))</x:f>
      </x:c>
      <x:c r="K25" s="2"/>
      <x:c r="L25" s="2"/>
      <x:c r="M25" s="2"/>
    </x:row>
    <x:row r="26">
      <x:c r="A26" s="2" t="str">
        <x:f>IF('Intake'!A26="","",'Intake'!A26)</x:f>
      </x:c>
      <x:c r="B26" s="4" t="str">
        <x:f>IF(A26="","",'Dashboard'!$B$4)</x:f>
      </x:c>
      <x:c r="C26" s="2" t="str">
        <x:f>IF(A26="","",IF('Intake'!G26="","",MAX(0,B26-'Intake'!G26)))</x:f>
      </x:c>
      <x:c r="D26" s="2" t="str">
        <x:f>IF(A26="","",IF('Intake'!H26="","",'Intake'!H26-B26))</x:f>
      </x:c>
      <x:c r="E26" s="2" t="str">
        <x:f>IF(A26="","",IF('Intake'!H26="","Missing promise",IF('Intake'!K26="Closed","Closed",IF(B26&gt;'Intake'!H26,"Past promise","Open"))))</x:f>
      </x:c>
      <x:c r="F26" s="2" t="str">
        <x:f>IF(A26="","",IF('Intake'!I26="","No event date",IF(B26&gt;='Intake'!I26,"Event due/past","Before event")))</x:f>
      </x:c>
      <x:c r="G26" s="2" t="str">
        <x:f>IF(A26="","",IF('Intake'!B26="","Missing correlation",IF(COUNTIFS('Intake'!$B$5:$B$104,'Intake'!B26)&gt;1,"Review duplicate","Unique")))</x:f>
      </x:c>
      <x:c r="H26" s="2" t="str">
        <x:f>IF(A26="","",IF(OR('Intake'!G26="",'Intake'!H26=""),"Missing date",IF('Intake'!H26&lt;'Intake'!G26,"Date order","OK")))</x:f>
      </x:c>
      <x:c r="I26" s="2" t="str">
        <x:f>IF(A26="","",IF(OR('Intake'!C26="",'Intake'!D26="",'Intake'!E26="",'Intake'!F26="",'Intake'!J26=""),"Missing field","OK"))</x:f>
      </x:c>
      <x:c r="J26" s="2" t="str">
        <x:f>IF(A26="","",IF('Intake'!K26&lt;&gt;"Closed","Open",IF(OR('Resolution Log'!B26="",'Resolution Log'!C26="",'Resolution Log'!D26="",'Resolution Log'!E26="",'Resolution Log'!G26=""),"Incomplete closure","Complete")))</x:f>
      </x:c>
      <x:c r="K26" s="2"/>
      <x:c r="L26" s="2"/>
      <x:c r="M26" s="2"/>
    </x:row>
    <x:row r="27">
      <x:c r="A27" s="2" t="str">
        <x:f>IF('Intake'!A27="","",'Intake'!A27)</x:f>
      </x:c>
      <x:c r="B27" s="4" t="str">
        <x:f>IF(A27="","",'Dashboard'!$B$4)</x:f>
      </x:c>
      <x:c r="C27" s="2" t="str">
        <x:f>IF(A27="","",IF('Intake'!G27="","",MAX(0,B27-'Intake'!G27)))</x:f>
      </x:c>
      <x:c r="D27" s="2" t="str">
        <x:f>IF(A27="","",IF('Intake'!H27="","",'Intake'!H27-B27))</x:f>
      </x:c>
      <x:c r="E27" s="2" t="str">
        <x:f>IF(A27="","",IF('Intake'!H27="","Missing promise",IF('Intake'!K27="Closed","Closed",IF(B27&gt;'Intake'!H27,"Past promise","Open"))))</x:f>
      </x:c>
      <x:c r="F27" s="2" t="str">
        <x:f>IF(A27="","",IF('Intake'!I27="","No event date",IF(B27&gt;='Intake'!I27,"Event due/past","Before event")))</x:f>
      </x:c>
      <x:c r="G27" s="2" t="str">
        <x:f>IF(A27="","",IF('Intake'!B27="","Missing correlation",IF(COUNTIFS('Intake'!$B$5:$B$104,'Intake'!B27)&gt;1,"Review duplicate","Unique")))</x:f>
      </x:c>
      <x:c r="H27" s="2" t="str">
        <x:f>IF(A27="","",IF(OR('Intake'!G27="",'Intake'!H27=""),"Missing date",IF('Intake'!H27&lt;'Intake'!G27,"Date order","OK")))</x:f>
      </x:c>
      <x:c r="I27" s="2" t="str">
        <x:f>IF(A27="","",IF(OR('Intake'!C27="",'Intake'!D27="",'Intake'!E27="",'Intake'!F27="",'Intake'!J27=""),"Missing field","OK"))</x:f>
      </x:c>
      <x:c r="J27" s="2" t="str">
        <x:f>IF(A27="","",IF('Intake'!K27&lt;&gt;"Closed","Open",IF(OR('Resolution Log'!B27="",'Resolution Log'!C27="",'Resolution Log'!D27="",'Resolution Log'!E27="",'Resolution Log'!G27=""),"Incomplete closure","Complete")))</x:f>
      </x:c>
      <x:c r="K27" s="2"/>
      <x:c r="L27" s="2"/>
      <x:c r="M27" s="2"/>
    </x:row>
    <x:row r="28">
      <x:c r="A28" s="2" t="str">
        <x:f>IF('Intake'!A28="","",'Intake'!A28)</x:f>
      </x:c>
      <x:c r="B28" s="4" t="str">
        <x:f>IF(A28="","",'Dashboard'!$B$4)</x:f>
      </x:c>
      <x:c r="C28" s="2" t="str">
        <x:f>IF(A28="","",IF('Intake'!G28="","",MAX(0,B28-'Intake'!G28)))</x:f>
      </x:c>
      <x:c r="D28" s="2" t="str">
        <x:f>IF(A28="","",IF('Intake'!H28="","",'Intake'!H28-B28))</x:f>
      </x:c>
      <x:c r="E28" s="2" t="str">
        <x:f>IF(A28="","",IF('Intake'!H28="","Missing promise",IF('Intake'!K28="Closed","Closed",IF(B28&gt;'Intake'!H28,"Past promise","Open"))))</x:f>
      </x:c>
      <x:c r="F28" s="2" t="str">
        <x:f>IF(A28="","",IF('Intake'!I28="","No event date",IF(B28&gt;='Intake'!I28,"Event due/past","Before event")))</x:f>
      </x:c>
      <x:c r="G28" s="2" t="str">
        <x:f>IF(A28="","",IF('Intake'!B28="","Missing correlation",IF(COUNTIFS('Intake'!$B$5:$B$104,'Intake'!B28)&gt;1,"Review duplicate","Unique")))</x:f>
      </x:c>
      <x:c r="H28" s="2" t="str">
        <x:f>IF(A28="","",IF(OR('Intake'!G28="",'Intake'!H28=""),"Missing date",IF('Intake'!H28&lt;'Intake'!G28,"Date order","OK")))</x:f>
      </x:c>
      <x:c r="I28" s="2" t="str">
        <x:f>IF(A28="","",IF(OR('Intake'!C28="",'Intake'!D28="",'Intake'!E28="",'Intake'!F28="",'Intake'!J28=""),"Missing field","OK"))</x:f>
      </x:c>
      <x:c r="J28" s="2" t="str">
        <x:f>IF(A28="","",IF('Intake'!K28&lt;&gt;"Closed","Open",IF(OR('Resolution Log'!B28="",'Resolution Log'!C28="",'Resolution Log'!D28="",'Resolution Log'!E28="",'Resolution Log'!G28=""),"Incomplete closure","Complete")))</x:f>
      </x:c>
      <x:c r="K28" s="2"/>
      <x:c r="L28" s="2"/>
      <x:c r="M28" s="2"/>
    </x:row>
    <x:row r="29">
      <x:c r="A29" s="2" t="str">
        <x:f>IF('Intake'!A29="","",'Intake'!A29)</x:f>
      </x:c>
      <x:c r="B29" s="4" t="str">
        <x:f>IF(A29="","",'Dashboard'!$B$4)</x:f>
      </x:c>
      <x:c r="C29" s="2" t="str">
        <x:f>IF(A29="","",IF('Intake'!G29="","",MAX(0,B29-'Intake'!G29)))</x:f>
      </x:c>
      <x:c r="D29" s="2" t="str">
        <x:f>IF(A29="","",IF('Intake'!H29="","",'Intake'!H29-B29))</x:f>
      </x:c>
      <x:c r="E29" s="2" t="str">
        <x:f>IF(A29="","",IF('Intake'!H29="","Missing promise",IF('Intake'!K29="Closed","Closed",IF(B29&gt;'Intake'!H29,"Past promise","Open"))))</x:f>
      </x:c>
      <x:c r="F29" s="2" t="str">
        <x:f>IF(A29="","",IF('Intake'!I29="","No event date",IF(B29&gt;='Intake'!I29,"Event due/past","Before event")))</x:f>
      </x:c>
      <x:c r="G29" s="2" t="str">
        <x:f>IF(A29="","",IF('Intake'!B29="","Missing correlation",IF(COUNTIFS('Intake'!$B$5:$B$104,'Intake'!B29)&gt;1,"Review duplicate","Unique")))</x:f>
      </x:c>
      <x:c r="H29" s="2" t="str">
        <x:f>IF(A29="","",IF(OR('Intake'!G29="",'Intake'!H29=""),"Missing date",IF('Intake'!H29&lt;'Intake'!G29,"Date order","OK")))</x:f>
      </x:c>
      <x:c r="I29" s="2" t="str">
        <x:f>IF(A29="","",IF(OR('Intake'!C29="",'Intake'!D29="",'Intake'!E29="",'Intake'!F29="",'Intake'!J29=""),"Missing field","OK"))</x:f>
      </x:c>
      <x:c r="J29" s="2" t="str">
        <x:f>IF(A29="","",IF('Intake'!K29&lt;&gt;"Closed","Open",IF(OR('Resolution Log'!B29="",'Resolution Log'!C29="",'Resolution Log'!D29="",'Resolution Log'!E29="",'Resolution Log'!G29=""),"Incomplete closure","Complete")))</x:f>
      </x:c>
      <x:c r="K29" s="2"/>
      <x:c r="L29" s="2"/>
      <x:c r="M29" s="2"/>
    </x:row>
    <x:row r="30">
      <x:c r="A30" s="2" t="str">
        <x:f>IF('Intake'!A30="","",'Intake'!A30)</x:f>
      </x:c>
      <x:c r="B30" s="4" t="str">
        <x:f>IF(A30="","",'Dashboard'!$B$4)</x:f>
      </x:c>
      <x:c r="C30" s="2" t="str">
        <x:f>IF(A30="","",IF('Intake'!G30="","",MAX(0,B30-'Intake'!G30)))</x:f>
      </x:c>
      <x:c r="D30" s="2" t="str">
        <x:f>IF(A30="","",IF('Intake'!H30="","",'Intake'!H30-B30))</x:f>
      </x:c>
      <x:c r="E30" s="2" t="str">
        <x:f>IF(A30="","",IF('Intake'!H30="","Missing promise",IF('Intake'!K30="Closed","Closed",IF(B30&gt;'Intake'!H30,"Past promise","Open"))))</x:f>
      </x:c>
      <x:c r="F30" s="2" t="str">
        <x:f>IF(A30="","",IF('Intake'!I30="","No event date",IF(B30&gt;='Intake'!I30,"Event due/past","Before event")))</x:f>
      </x:c>
      <x:c r="G30" s="2" t="str">
        <x:f>IF(A30="","",IF('Intake'!B30="","Missing correlation",IF(COUNTIFS('Intake'!$B$5:$B$104,'Intake'!B30)&gt;1,"Review duplicate","Unique")))</x:f>
      </x:c>
      <x:c r="H30" s="2" t="str">
        <x:f>IF(A30="","",IF(OR('Intake'!G30="",'Intake'!H30=""),"Missing date",IF('Intake'!H30&lt;'Intake'!G30,"Date order","OK")))</x:f>
      </x:c>
      <x:c r="I30" s="2" t="str">
        <x:f>IF(A30="","",IF(OR('Intake'!C30="",'Intake'!D30="",'Intake'!E30="",'Intake'!F30="",'Intake'!J30=""),"Missing field","OK"))</x:f>
      </x:c>
      <x:c r="J30" s="2" t="str">
        <x:f>IF(A30="","",IF('Intake'!K30&lt;&gt;"Closed","Open",IF(OR('Resolution Log'!B30="",'Resolution Log'!C30="",'Resolution Log'!D30="",'Resolution Log'!E30="",'Resolution Log'!G30=""),"Incomplete closure","Complete")))</x:f>
      </x:c>
      <x:c r="K30" s="2"/>
      <x:c r="L30" s="2"/>
      <x:c r="M30" s="2"/>
    </x:row>
    <x:row r="31">
      <x:c r="A31" s="2" t="str">
        <x:f>IF('Intake'!A31="","",'Intake'!A31)</x:f>
      </x:c>
      <x:c r="B31" s="4" t="str">
        <x:f>IF(A31="","",'Dashboard'!$B$4)</x:f>
      </x:c>
      <x:c r="C31" s="2" t="str">
        <x:f>IF(A31="","",IF('Intake'!G31="","",MAX(0,B31-'Intake'!G31)))</x:f>
      </x:c>
      <x:c r="D31" s="2" t="str">
        <x:f>IF(A31="","",IF('Intake'!H31="","",'Intake'!H31-B31))</x:f>
      </x:c>
      <x:c r="E31" s="2" t="str">
        <x:f>IF(A31="","",IF('Intake'!H31="","Missing promise",IF('Intake'!K31="Closed","Closed",IF(B31&gt;'Intake'!H31,"Past promise","Open"))))</x:f>
      </x:c>
      <x:c r="F31" s="2" t="str">
        <x:f>IF(A31="","",IF('Intake'!I31="","No event date",IF(B31&gt;='Intake'!I31,"Event due/past","Before event")))</x:f>
      </x:c>
      <x:c r="G31" s="2" t="str">
        <x:f>IF(A31="","",IF('Intake'!B31="","Missing correlation",IF(COUNTIFS('Intake'!$B$5:$B$104,'Intake'!B31)&gt;1,"Review duplicate","Unique")))</x:f>
      </x:c>
      <x:c r="H31" s="2" t="str">
        <x:f>IF(A31="","",IF(OR('Intake'!G31="",'Intake'!H31=""),"Missing date",IF('Intake'!H31&lt;'Intake'!G31,"Date order","OK")))</x:f>
      </x:c>
      <x:c r="I31" s="2" t="str">
        <x:f>IF(A31="","",IF(OR('Intake'!C31="",'Intake'!D31="",'Intake'!E31="",'Intake'!F31="",'Intake'!J31=""),"Missing field","OK"))</x:f>
      </x:c>
      <x:c r="J31" s="2" t="str">
        <x:f>IF(A31="","",IF('Intake'!K31&lt;&gt;"Closed","Open",IF(OR('Resolution Log'!B31="",'Resolution Log'!C31="",'Resolution Log'!D31="",'Resolution Log'!E31="",'Resolution Log'!G31=""),"Incomplete closure","Complete")))</x:f>
      </x:c>
      <x:c r="K31" s="2"/>
      <x:c r="L31" s="2"/>
      <x:c r="M31" s="2"/>
    </x:row>
    <x:row r="32">
      <x:c r="A32" s="2" t="str">
        <x:f>IF('Intake'!A32="","",'Intake'!A32)</x:f>
      </x:c>
      <x:c r="B32" s="4" t="str">
        <x:f>IF(A32="","",'Dashboard'!$B$4)</x:f>
      </x:c>
      <x:c r="C32" s="2" t="str">
        <x:f>IF(A32="","",IF('Intake'!G32="","",MAX(0,B32-'Intake'!G32)))</x:f>
      </x:c>
      <x:c r="D32" s="2" t="str">
        <x:f>IF(A32="","",IF('Intake'!H32="","",'Intake'!H32-B32))</x:f>
      </x:c>
      <x:c r="E32" s="2" t="str">
        <x:f>IF(A32="","",IF('Intake'!H32="","Missing promise",IF('Intake'!K32="Closed","Closed",IF(B32&gt;'Intake'!H32,"Past promise","Open"))))</x:f>
      </x:c>
      <x:c r="F32" s="2" t="str">
        <x:f>IF(A32="","",IF('Intake'!I32="","No event date",IF(B32&gt;='Intake'!I32,"Event due/past","Before event")))</x:f>
      </x:c>
      <x:c r="G32" s="2" t="str">
        <x:f>IF(A32="","",IF('Intake'!B32="","Missing correlation",IF(COUNTIFS('Intake'!$B$5:$B$104,'Intake'!B32)&gt;1,"Review duplicate","Unique")))</x:f>
      </x:c>
      <x:c r="H32" s="2" t="str">
        <x:f>IF(A32="","",IF(OR('Intake'!G32="",'Intake'!H32=""),"Missing date",IF('Intake'!H32&lt;'Intake'!G32,"Date order","OK")))</x:f>
      </x:c>
      <x:c r="I32" s="2" t="str">
        <x:f>IF(A32="","",IF(OR('Intake'!C32="",'Intake'!D32="",'Intake'!E32="",'Intake'!F32="",'Intake'!J32=""),"Missing field","OK"))</x:f>
      </x:c>
      <x:c r="J32" s="2" t="str">
        <x:f>IF(A32="","",IF('Intake'!K32&lt;&gt;"Closed","Open",IF(OR('Resolution Log'!B32="",'Resolution Log'!C32="",'Resolution Log'!D32="",'Resolution Log'!E32="",'Resolution Log'!G32=""),"Incomplete closure","Complete")))</x:f>
      </x:c>
      <x:c r="K32" s="2"/>
      <x:c r="L32" s="2"/>
      <x:c r="M32" s="2"/>
    </x:row>
    <x:row r="33">
      <x:c r="A33" s="2" t="str">
        <x:f>IF('Intake'!A33="","",'Intake'!A33)</x:f>
      </x:c>
      <x:c r="B33" s="4" t="str">
        <x:f>IF(A33="","",'Dashboard'!$B$4)</x:f>
      </x:c>
      <x:c r="C33" s="2" t="str">
        <x:f>IF(A33="","",IF('Intake'!G33="","",MAX(0,B33-'Intake'!G33)))</x:f>
      </x:c>
      <x:c r="D33" s="2" t="str">
        <x:f>IF(A33="","",IF('Intake'!H33="","",'Intake'!H33-B33))</x:f>
      </x:c>
      <x:c r="E33" s="2" t="str">
        <x:f>IF(A33="","",IF('Intake'!H33="","Missing promise",IF('Intake'!K33="Closed","Closed",IF(B33&gt;'Intake'!H33,"Past promise","Open"))))</x:f>
      </x:c>
      <x:c r="F33" s="2" t="str">
        <x:f>IF(A33="","",IF('Intake'!I33="","No event date",IF(B33&gt;='Intake'!I33,"Event due/past","Before event")))</x:f>
      </x:c>
      <x:c r="G33" s="2" t="str">
        <x:f>IF(A33="","",IF('Intake'!B33="","Missing correlation",IF(COUNTIFS('Intake'!$B$5:$B$104,'Intake'!B33)&gt;1,"Review duplicate","Unique")))</x:f>
      </x:c>
      <x:c r="H33" s="2" t="str">
        <x:f>IF(A33="","",IF(OR('Intake'!G33="",'Intake'!H33=""),"Missing date",IF('Intake'!H33&lt;'Intake'!G33,"Date order","OK")))</x:f>
      </x:c>
      <x:c r="I33" s="2" t="str">
        <x:f>IF(A33="","",IF(OR('Intake'!C33="",'Intake'!D33="",'Intake'!E33="",'Intake'!F33="",'Intake'!J33=""),"Missing field","OK"))</x:f>
      </x:c>
      <x:c r="J33" s="2" t="str">
        <x:f>IF(A33="","",IF('Intake'!K33&lt;&gt;"Closed","Open",IF(OR('Resolution Log'!B33="",'Resolution Log'!C33="",'Resolution Log'!D33="",'Resolution Log'!E33="",'Resolution Log'!G33=""),"Incomplete closure","Complete")))</x:f>
      </x:c>
      <x:c r="K33" s="2"/>
      <x:c r="L33" s="2"/>
      <x:c r="M33" s="2"/>
    </x:row>
    <x:row r="34">
      <x:c r="A34" s="2" t="str">
        <x:f>IF('Intake'!A34="","",'Intake'!A34)</x:f>
      </x:c>
      <x:c r="B34" s="4" t="str">
        <x:f>IF(A34="","",'Dashboard'!$B$4)</x:f>
      </x:c>
      <x:c r="C34" s="2" t="str">
        <x:f>IF(A34="","",IF('Intake'!G34="","",MAX(0,B34-'Intake'!G34)))</x:f>
      </x:c>
      <x:c r="D34" s="2" t="str">
        <x:f>IF(A34="","",IF('Intake'!H34="","",'Intake'!H34-B34))</x:f>
      </x:c>
      <x:c r="E34" s="2" t="str">
        <x:f>IF(A34="","",IF('Intake'!H34="","Missing promise",IF('Intake'!K34="Closed","Closed",IF(B34&gt;'Intake'!H34,"Past promise","Open"))))</x:f>
      </x:c>
      <x:c r="F34" s="2" t="str">
        <x:f>IF(A34="","",IF('Intake'!I34="","No event date",IF(B34&gt;='Intake'!I34,"Event due/past","Before event")))</x:f>
      </x:c>
      <x:c r="G34" s="2" t="str">
        <x:f>IF(A34="","",IF('Intake'!B34="","Missing correlation",IF(COUNTIFS('Intake'!$B$5:$B$104,'Intake'!B34)&gt;1,"Review duplicate","Unique")))</x:f>
      </x:c>
      <x:c r="H34" s="2" t="str">
        <x:f>IF(A34="","",IF(OR('Intake'!G34="",'Intake'!H34=""),"Missing date",IF('Intake'!H34&lt;'Intake'!G34,"Date order","OK")))</x:f>
      </x:c>
      <x:c r="I34" s="2" t="str">
        <x:f>IF(A34="","",IF(OR('Intake'!C34="",'Intake'!D34="",'Intake'!E34="",'Intake'!F34="",'Intake'!J34=""),"Missing field","OK"))</x:f>
      </x:c>
      <x:c r="J34" s="2" t="str">
        <x:f>IF(A34="","",IF('Intake'!K34&lt;&gt;"Closed","Open",IF(OR('Resolution Log'!B34="",'Resolution Log'!C34="",'Resolution Log'!D34="",'Resolution Log'!E34="",'Resolution Log'!G34=""),"Incomplete closure","Complete")))</x:f>
      </x:c>
      <x:c r="K34" s="2"/>
      <x:c r="L34" s="2"/>
      <x:c r="M34" s="2"/>
    </x:row>
    <x:row r="35">
      <x:c r="A35" s="2" t="str">
        <x:f>IF('Intake'!A35="","",'Intake'!A35)</x:f>
      </x:c>
      <x:c r="B35" s="4" t="str">
        <x:f>IF(A35="","",'Dashboard'!$B$4)</x:f>
      </x:c>
      <x:c r="C35" s="2" t="str">
        <x:f>IF(A35="","",IF('Intake'!G35="","",MAX(0,B35-'Intake'!G35)))</x:f>
      </x:c>
      <x:c r="D35" s="2" t="str">
        <x:f>IF(A35="","",IF('Intake'!H35="","",'Intake'!H35-B35))</x:f>
      </x:c>
      <x:c r="E35" s="2" t="str">
        <x:f>IF(A35="","",IF('Intake'!H35="","Missing promise",IF('Intake'!K35="Closed","Closed",IF(B35&gt;'Intake'!H35,"Past promise","Open"))))</x:f>
      </x:c>
      <x:c r="F35" s="2" t="str">
        <x:f>IF(A35="","",IF('Intake'!I35="","No event date",IF(B35&gt;='Intake'!I35,"Event due/past","Before event")))</x:f>
      </x:c>
      <x:c r="G35" s="2" t="str">
        <x:f>IF(A35="","",IF('Intake'!B35="","Missing correlation",IF(COUNTIFS('Intake'!$B$5:$B$104,'Intake'!B35)&gt;1,"Review duplicate","Unique")))</x:f>
      </x:c>
      <x:c r="H35" s="2" t="str">
        <x:f>IF(A35="","",IF(OR('Intake'!G35="",'Intake'!H35=""),"Missing date",IF('Intake'!H35&lt;'Intake'!G35,"Date order","OK")))</x:f>
      </x:c>
      <x:c r="I35" s="2" t="str">
        <x:f>IF(A35="","",IF(OR('Intake'!C35="",'Intake'!D35="",'Intake'!E35="",'Intake'!F35="",'Intake'!J35=""),"Missing field","OK"))</x:f>
      </x:c>
      <x:c r="J35" s="2" t="str">
        <x:f>IF(A35="","",IF('Intake'!K35&lt;&gt;"Closed","Open",IF(OR('Resolution Log'!B35="",'Resolution Log'!C35="",'Resolution Log'!D35="",'Resolution Log'!E35="",'Resolution Log'!G35=""),"Incomplete closure","Complete")))</x:f>
      </x:c>
      <x:c r="K35" s="2"/>
      <x:c r="L35" s="2"/>
      <x:c r="M35" s="2"/>
    </x:row>
    <x:row r="36">
      <x:c r="A36" s="2" t="str">
        <x:f>IF('Intake'!A36="","",'Intake'!A36)</x:f>
      </x:c>
      <x:c r="B36" s="4" t="str">
        <x:f>IF(A36="","",'Dashboard'!$B$4)</x:f>
      </x:c>
      <x:c r="C36" s="2" t="str">
        <x:f>IF(A36="","",IF('Intake'!G36="","",MAX(0,B36-'Intake'!G36)))</x:f>
      </x:c>
      <x:c r="D36" s="2" t="str">
        <x:f>IF(A36="","",IF('Intake'!H36="","",'Intake'!H36-B36))</x:f>
      </x:c>
      <x:c r="E36" s="2" t="str">
        <x:f>IF(A36="","",IF('Intake'!H36="","Missing promise",IF('Intake'!K36="Closed","Closed",IF(B36&gt;'Intake'!H36,"Past promise","Open"))))</x:f>
      </x:c>
      <x:c r="F36" s="2" t="str">
        <x:f>IF(A36="","",IF('Intake'!I36="","No event date",IF(B36&gt;='Intake'!I36,"Event due/past","Before event")))</x:f>
      </x:c>
      <x:c r="G36" s="2" t="str">
        <x:f>IF(A36="","",IF('Intake'!B36="","Missing correlation",IF(COUNTIFS('Intake'!$B$5:$B$104,'Intake'!B36)&gt;1,"Review duplicate","Unique")))</x:f>
      </x:c>
      <x:c r="H36" s="2" t="str">
        <x:f>IF(A36="","",IF(OR('Intake'!G36="",'Intake'!H36=""),"Missing date",IF('Intake'!H36&lt;'Intake'!G36,"Date order","OK")))</x:f>
      </x:c>
      <x:c r="I36" s="2" t="str">
        <x:f>IF(A36="","",IF(OR('Intake'!C36="",'Intake'!D36="",'Intake'!E36="",'Intake'!F36="",'Intake'!J36=""),"Missing field","OK"))</x:f>
      </x:c>
      <x:c r="J36" s="2" t="str">
        <x:f>IF(A36="","",IF('Intake'!K36&lt;&gt;"Closed","Open",IF(OR('Resolution Log'!B36="",'Resolution Log'!C36="",'Resolution Log'!D36="",'Resolution Log'!E36="",'Resolution Log'!G36=""),"Incomplete closure","Complete")))</x:f>
      </x:c>
      <x:c r="K36" s="2"/>
      <x:c r="L36" s="2"/>
      <x:c r="M36" s="2"/>
    </x:row>
    <x:row r="37">
      <x:c r="A37" s="2" t="str">
        <x:f>IF('Intake'!A37="","",'Intake'!A37)</x:f>
      </x:c>
      <x:c r="B37" s="4" t="str">
        <x:f>IF(A37="","",'Dashboard'!$B$4)</x:f>
      </x:c>
      <x:c r="C37" s="2" t="str">
        <x:f>IF(A37="","",IF('Intake'!G37="","",MAX(0,B37-'Intake'!G37)))</x:f>
      </x:c>
      <x:c r="D37" s="2" t="str">
        <x:f>IF(A37="","",IF('Intake'!H37="","",'Intake'!H37-B37))</x:f>
      </x:c>
      <x:c r="E37" s="2" t="str">
        <x:f>IF(A37="","",IF('Intake'!H37="","Missing promise",IF('Intake'!K37="Closed","Closed",IF(B37&gt;'Intake'!H37,"Past promise","Open"))))</x:f>
      </x:c>
      <x:c r="F37" s="2" t="str">
        <x:f>IF(A37="","",IF('Intake'!I37="","No event date",IF(B37&gt;='Intake'!I37,"Event due/past","Before event")))</x:f>
      </x:c>
      <x:c r="G37" s="2" t="str">
        <x:f>IF(A37="","",IF('Intake'!B37="","Missing correlation",IF(COUNTIFS('Intake'!$B$5:$B$104,'Intake'!B37)&gt;1,"Review duplicate","Unique")))</x:f>
      </x:c>
      <x:c r="H37" s="2" t="str">
        <x:f>IF(A37="","",IF(OR('Intake'!G37="",'Intake'!H37=""),"Missing date",IF('Intake'!H37&lt;'Intake'!G37,"Date order","OK")))</x:f>
      </x:c>
      <x:c r="I37" s="2" t="str">
        <x:f>IF(A37="","",IF(OR('Intake'!C37="",'Intake'!D37="",'Intake'!E37="",'Intake'!F37="",'Intake'!J37=""),"Missing field","OK"))</x:f>
      </x:c>
      <x:c r="J37" s="2" t="str">
        <x:f>IF(A37="","",IF('Intake'!K37&lt;&gt;"Closed","Open",IF(OR('Resolution Log'!B37="",'Resolution Log'!C37="",'Resolution Log'!D37="",'Resolution Log'!E37="",'Resolution Log'!G37=""),"Incomplete closure","Complete")))</x:f>
      </x:c>
      <x:c r="K37" s="2"/>
      <x:c r="L37" s="2"/>
      <x:c r="M37" s="2"/>
    </x:row>
    <x:row r="38">
      <x:c r="A38" s="2" t="str">
        <x:f>IF('Intake'!A38="","",'Intake'!A38)</x:f>
      </x:c>
      <x:c r="B38" s="4" t="str">
        <x:f>IF(A38="","",'Dashboard'!$B$4)</x:f>
      </x:c>
      <x:c r="C38" s="2" t="str">
        <x:f>IF(A38="","",IF('Intake'!G38="","",MAX(0,B38-'Intake'!G38)))</x:f>
      </x:c>
      <x:c r="D38" s="2" t="str">
        <x:f>IF(A38="","",IF('Intake'!H38="","",'Intake'!H38-B38))</x:f>
      </x:c>
      <x:c r="E38" s="2" t="str">
        <x:f>IF(A38="","",IF('Intake'!H38="","Missing promise",IF('Intake'!K38="Closed","Closed",IF(B38&gt;'Intake'!H38,"Past promise","Open"))))</x:f>
      </x:c>
      <x:c r="F38" s="2" t="str">
        <x:f>IF(A38="","",IF('Intake'!I38="","No event date",IF(B38&gt;='Intake'!I38,"Event due/past","Before event")))</x:f>
      </x:c>
      <x:c r="G38" s="2" t="str">
        <x:f>IF(A38="","",IF('Intake'!B38="","Missing correlation",IF(COUNTIFS('Intake'!$B$5:$B$104,'Intake'!B38)&gt;1,"Review duplicate","Unique")))</x:f>
      </x:c>
      <x:c r="H38" s="2" t="str">
        <x:f>IF(A38="","",IF(OR('Intake'!G38="",'Intake'!H38=""),"Missing date",IF('Intake'!H38&lt;'Intake'!G38,"Date order","OK")))</x:f>
      </x:c>
      <x:c r="I38" s="2" t="str">
        <x:f>IF(A38="","",IF(OR('Intake'!C38="",'Intake'!D38="",'Intake'!E38="",'Intake'!F38="",'Intake'!J38=""),"Missing field","OK"))</x:f>
      </x:c>
      <x:c r="J38" s="2" t="str">
        <x:f>IF(A38="","",IF('Intake'!K38&lt;&gt;"Closed","Open",IF(OR('Resolution Log'!B38="",'Resolution Log'!C38="",'Resolution Log'!D38="",'Resolution Log'!E38="",'Resolution Log'!G38=""),"Incomplete closure","Complete")))</x:f>
      </x:c>
      <x:c r="K38" s="2"/>
      <x:c r="L38" s="2"/>
      <x:c r="M38" s="2"/>
    </x:row>
    <x:row r="39">
      <x:c r="A39" s="2" t="str">
        <x:f>IF('Intake'!A39="","",'Intake'!A39)</x:f>
      </x:c>
      <x:c r="B39" s="4" t="str">
        <x:f>IF(A39="","",'Dashboard'!$B$4)</x:f>
      </x:c>
      <x:c r="C39" s="2" t="str">
        <x:f>IF(A39="","",IF('Intake'!G39="","",MAX(0,B39-'Intake'!G39)))</x:f>
      </x:c>
      <x:c r="D39" s="2" t="str">
        <x:f>IF(A39="","",IF('Intake'!H39="","",'Intake'!H39-B39))</x:f>
      </x:c>
      <x:c r="E39" s="2" t="str">
        <x:f>IF(A39="","",IF('Intake'!H39="","Missing promise",IF('Intake'!K39="Closed","Closed",IF(B39&gt;'Intake'!H39,"Past promise","Open"))))</x:f>
      </x:c>
      <x:c r="F39" s="2" t="str">
        <x:f>IF(A39="","",IF('Intake'!I39="","No event date",IF(B39&gt;='Intake'!I39,"Event due/past","Before event")))</x:f>
      </x:c>
      <x:c r="G39" s="2" t="str">
        <x:f>IF(A39="","",IF('Intake'!B39="","Missing correlation",IF(COUNTIFS('Intake'!$B$5:$B$104,'Intake'!B39)&gt;1,"Review duplicate","Unique")))</x:f>
      </x:c>
      <x:c r="H39" s="2" t="str">
        <x:f>IF(A39="","",IF(OR('Intake'!G39="",'Intake'!H39=""),"Missing date",IF('Intake'!H39&lt;'Intake'!G39,"Date order","OK")))</x:f>
      </x:c>
      <x:c r="I39" s="2" t="str">
        <x:f>IF(A39="","",IF(OR('Intake'!C39="",'Intake'!D39="",'Intake'!E39="",'Intake'!F39="",'Intake'!J39=""),"Missing field","OK"))</x:f>
      </x:c>
      <x:c r="J39" s="2" t="str">
        <x:f>IF(A39="","",IF('Intake'!K39&lt;&gt;"Closed","Open",IF(OR('Resolution Log'!B39="",'Resolution Log'!C39="",'Resolution Log'!D39="",'Resolution Log'!E39="",'Resolution Log'!G39=""),"Incomplete closure","Complete")))</x:f>
      </x:c>
      <x:c r="K39" s="2"/>
      <x:c r="L39" s="2"/>
      <x:c r="M39" s="2"/>
    </x:row>
    <x:row r="40">
      <x:c r="A40" s="2" t="str">
        <x:f>IF('Intake'!A40="","",'Intake'!A40)</x:f>
      </x:c>
      <x:c r="B40" s="4" t="str">
        <x:f>IF(A40="","",'Dashboard'!$B$4)</x:f>
      </x:c>
      <x:c r="C40" s="2" t="str">
        <x:f>IF(A40="","",IF('Intake'!G40="","",MAX(0,B40-'Intake'!G40)))</x:f>
      </x:c>
      <x:c r="D40" s="2" t="str">
        <x:f>IF(A40="","",IF('Intake'!H40="","",'Intake'!H40-B40))</x:f>
      </x:c>
      <x:c r="E40" s="2" t="str">
        <x:f>IF(A40="","",IF('Intake'!H40="","Missing promise",IF('Intake'!K40="Closed","Closed",IF(B40&gt;'Intake'!H40,"Past promise","Open"))))</x:f>
      </x:c>
      <x:c r="F40" s="2" t="str">
        <x:f>IF(A40="","",IF('Intake'!I40="","No event date",IF(B40&gt;='Intake'!I40,"Event due/past","Before event")))</x:f>
      </x:c>
      <x:c r="G40" s="2" t="str">
        <x:f>IF(A40="","",IF('Intake'!B40="","Missing correlation",IF(COUNTIFS('Intake'!$B$5:$B$104,'Intake'!B40)&gt;1,"Review duplicate","Unique")))</x:f>
      </x:c>
      <x:c r="H40" s="2" t="str">
        <x:f>IF(A40="","",IF(OR('Intake'!G40="",'Intake'!H40=""),"Missing date",IF('Intake'!H40&lt;'Intake'!G40,"Date order","OK")))</x:f>
      </x:c>
      <x:c r="I40" s="2" t="str">
        <x:f>IF(A40="","",IF(OR('Intake'!C40="",'Intake'!D40="",'Intake'!E40="",'Intake'!F40="",'Intake'!J40=""),"Missing field","OK"))</x:f>
      </x:c>
      <x:c r="J40" s="2" t="str">
        <x:f>IF(A40="","",IF('Intake'!K40&lt;&gt;"Closed","Open",IF(OR('Resolution Log'!B40="",'Resolution Log'!C40="",'Resolution Log'!D40="",'Resolution Log'!E40="",'Resolution Log'!G40=""),"Incomplete closure","Complete")))</x:f>
      </x:c>
      <x:c r="K40" s="2"/>
      <x:c r="L40" s="2"/>
      <x:c r="M40" s="2"/>
    </x:row>
    <x:row r="41">
      <x:c r="A41" s="2" t="str">
        <x:f>IF('Intake'!A41="","",'Intake'!A41)</x:f>
      </x:c>
      <x:c r="B41" s="4" t="str">
        <x:f>IF(A41="","",'Dashboard'!$B$4)</x:f>
      </x:c>
      <x:c r="C41" s="2" t="str">
        <x:f>IF(A41="","",IF('Intake'!G41="","",MAX(0,B41-'Intake'!G41)))</x:f>
      </x:c>
      <x:c r="D41" s="2" t="str">
        <x:f>IF(A41="","",IF('Intake'!H41="","",'Intake'!H41-B41))</x:f>
      </x:c>
      <x:c r="E41" s="2" t="str">
        <x:f>IF(A41="","",IF('Intake'!H41="","Missing promise",IF('Intake'!K41="Closed","Closed",IF(B41&gt;'Intake'!H41,"Past promise","Open"))))</x:f>
      </x:c>
      <x:c r="F41" s="2" t="str">
        <x:f>IF(A41="","",IF('Intake'!I41="","No event date",IF(B41&gt;='Intake'!I41,"Event due/past","Before event")))</x:f>
      </x:c>
      <x:c r="G41" s="2" t="str">
        <x:f>IF(A41="","",IF('Intake'!B41="","Missing correlation",IF(COUNTIFS('Intake'!$B$5:$B$104,'Intake'!B41)&gt;1,"Review duplicate","Unique")))</x:f>
      </x:c>
      <x:c r="H41" s="2" t="str">
        <x:f>IF(A41="","",IF(OR('Intake'!G41="",'Intake'!H41=""),"Missing date",IF('Intake'!H41&lt;'Intake'!G41,"Date order","OK")))</x:f>
      </x:c>
      <x:c r="I41" s="2" t="str">
        <x:f>IF(A41="","",IF(OR('Intake'!C41="",'Intake'!D41="",'Intake'!E41="",'Intake'!F41="",'Intake'!J41=""),"Missing field","OK"))</x:f>
      </x:c>
      <x:c r="J41" s="2" t="str">
        <x:f>IF(A41="","",IF('Intake'!K41&lt;&gt;"Closed","Open",IF(OR('Resolution Log'!B41="",'Resolution Log'!C41="",'Resolution Log'!D41="",'Resolution Log'!E41="",'Resolution Log'!G41=""),"Incomplete closure","Complete")))</x:f>
      </x:c>
      <x:c r="K41" s="2"/>
      <x:c r="L41" s="2"/>
      <x:c r="M41" s="2"/>
    </x:row>
    <x:row r="42">
      <x:c r="A42" s="2" t="str">
        <x:f>IF('Intake'!A42="","",'Intake'!A42)</x:f>
      </x:c>
      <x:c r="B42" s="4" t="str">
        <x:f>IF(A42="","",'Dashboard'!$B$4)</x:f>
      </x:c>
      <x:c r="C42" s="2" t="str">
        <x:f>IF(A42="","",IF('Intake'!G42="","",MAX(0,B42-'Intake'!G42)))</x:f>
      </x:c>
      <x:c r="D42" s="2" t="str">
        <x:f>IF(A42="","",IF('Intake'!H42="","",'Intake'!H42-B42))</x:f>
      </x:c>
      <x:c r="E42" s="2" t="str">
        <x:f>IF(A42="","",IF('Intake'!H42="","Missing promise",IF('Intake'!K42="Closed","Closed",IF(B42&gt;'Intake'!H42,"Past promise","Open"))))</x:f>
      </x:c>
      <x:c r="F42" s="2" t="str">
        <x:f>IF(A42="","",IF('Intake'!I42="","No event date",IF(B42&gt;='Intake'!I42,"Event due/past","Before event")))</x:f>
      </x:c>
      <x:c r="G42" s="2" t="str">
        <x:f>IF(A42="","",IF('Intake'!B42="","Missing correlation",IF(COUNTIFS('Intake'!$B$5:$B$104,'Intake'!B42)&gt;1,"Review duplicate","Unique")))</x:f>
      </x:c>
      <x:c r="H42" s="2" t="str">
        <x:f>IF(A42="","",IF(OR('Intake'!G42="",'Intake'!H42=""),"Missing date",IF('Intake'!H42&lt;'Intake'!G42,"Date order","OK")))</x:f>
      </x:c>
      <x:c r="I42" s="2" t="str">
        <x:f>IF(A42="","",IF(OR('Intake'!C42="",'Intake'!D42="",'Intake'!E42="",'Intake'!F42="",'Intake'!J42=""),"Missing field","OK"))</x:f>
      </x:c>
      <x:c r="J42" s="2" t="str">
        <x:f>IF(A42="","",IF('Intake'!K42&lt;&gt;"Closed","Open",IF(OR('Resolution Log'!B42="",'Resolution Log'!C42="",'Resolution Log'!D42="",'Resolution Log'!E42="",'Resolution Log'!G42=""),"Incomplete closure","Complete")))</x:f>
      </x:c>
      <x:c r="K42" s="2"/>
      <x:c r="L42" s="2"/>
      <x:c r="M42" s="2"/>
    </x:row>
    <x:row r="43">
      <x:c r="A43" s="2" t="str">
        <x:f>IF('Intake'!A43="","",'Intake'!A43)</x:f>
      </x:c>
      <x:c r="B43" s="4" t="str">
        <x:f>IF(A43="","",'Dashboard'!$B$4)</x:f>
      </x:c>
      <x:c r="C43" s="2" t="str">
        <x:f>IF(A43="","",IF('Intake'!G43="","",MAX(0,B43-'Intake'!G43)))</x:f>
      </x:c>
      <x:c r="D43" s="2" t="str">
        <x:f>IF(A43="","",IF('Intake'!H43="","",'Intake'!H43-B43))</x:f>
      </x:c>
      <x:c r="E43" s="2" t="str">
        <x:f>IF(A43="","",IF('Intake'!H43="","Missing promise",IF('Intake'!K43="Closed","Closed",IF(B43&gt;'Intake'!H43,"Past promise","Open"))))</x:f>
      </x:c>
      <x:c r="F43" s="2" t="str">
        <x:f>IF(A43="","",IF('Intake'!I43="","No event date",IF(B43&gt;='Intake'!I43,"Event due/past","Before event")))</x:f>
      </x:c>
      <x:c r="G43" s="2" t="str">
        <x:f>IF(A43="","",IF('Intake'!B43="","Missing correlation",IF(COUNTIFS('Intake'!$B$5:$B$104,'Intake'!B43)&gt;1,"Review duplicate","Unique")))</x:f>
      </x:c>
      <x:c r="H43" s="2" t="str">
        <x:f>IF(A43="","",IF(OR('Intake'!G43="",'Intake'!H43=""),"Missing date",IF('Intake'!H43&lt;'Intake'!G43,"Date order","OK")))</x:f>
      </x:c>
      <x:c r="I43" s="2" t="str">
        <x:f>IF(A43="","",IF(OR('Intake'!C43="",'Intake'!D43="",'Intake'!E43="",'Intake'!F43="",'Intake'!J43=""),"Missing field","OK"))</x:f>
      </x:c>
      <x:c r="J43" s="2" t="str">
        <x:f>IF(A43="","",IF('Intake'!K43&lt;&gt;"Closed","Open",IF(OR('Resolution Log'!B43="",'Resolution Log'!C43="",'Resolution Log'!D43="",'Resolution Log'!E43="",'Resolution Log'!G43=""),"Incomplete closure","Complete")))</x:f>
      </x:c>
      <x:c r="K43" s="2"/>
      <x:c r="L43" s="2"/>
      <x:c r="M43" s="2"/>
    </x:row>
    <x:row r="44">
      <x:c r="A44" s="2" t="str">
        <x:f>IF('Intake'!A44="","",'Intake'!A44)</x:f>
      </x:c>
      <x:c r="B44" s="4" t="str">
        <x:f>IF(A44="","",'Dashboard'!$B$4)</x:f>
      </x:c>
      <x:c r="C44" s="2" t="str">
        <x:f>IF(A44="","",IF('Intake'!G44="","",MAX(0,B44-'Intake'!G44)))</x:f>
      </x:c>
      <x:c r="D44" s="2" t="str">
        <x:f>IF(A44="","",IF('Intake'!H44="","",'Intake'!H44-B44))</x:f>
      </x:c>
      <x:c r="E44" s="2" t="str">
        <x:f>IF(A44="","",IF('Intake'!H44="","Missing promise",IF('Intake'!K44="Closed","Closed",IF(B44&gt;'Intake'!H44,"Past promise","Open"))))</x:f>
      </x:c>
      <x:c r="F44" s="2" t="str">
        <x:f>IF(A44="","",IF('Intake'!I44="","No event date",IF(B44&gt;='Intake'!I44,"Event due/past","Before event")))</x:f>
      </x:c>
      <x:c r="G44" s="2" t="str">
        <x:f>IF(A44="","",IF('Intake'!B44="","Missing correlation",IF(COUNTIFS('Intake'!$B$5:$B$104,'Intake'!B44)&gt;1,"Review duplicate","Unique")))</x:f>
      </x:c>
      <x:c r="H44" s="2" t="str">
        <x:f>IF(A44="","",IF(OR('Intake'!G44="",'Intake'!H44=""),"Missing date",IF('Intake'!H44&lt;'Intake'!G44,"Date order","OK")))</x:f>
      </x:c>
      <x:c r="I44" s="2" t="str">
        <x:f>IF(A44="","",IF(OR('Intake'!C44="",'Intake'!D44="",'Intake'!E44="",'Intake'!F44="",'Intake'!J44=""),"Missing field","OK"))</x:f>
      </x:c>
      <x:c r="J44" s="2" t="str">
        <x:f>IF(A44="","",IF('Intake'!K44&lt;&gt;"Closed","Open",IF(OR('Resolution Log'!B44="",'Resolution Log'!C44="",'Resolution Log'!D44="",'Resolution Log'!E44="",'Resolution Log'!G44=""),"Incomplete closure","Complete")))</x:f>
      </x:c>
      <x:c r="K44" s="2"/>
      <x:c r="L44" s="2"/>
      <x:c r="M44" s="2"/>
    </x:row>
    <x:row r="45">
      <x:c r="A45" s="2" t="str">
        <x:f>IF('Intake'!A45="","",'Intake'!A45)</x:f>
      </x:c>
      <x:c r="B45" s="4" t="str">
        <x:f>IF(A45="","",'Dashboard'!$B$4)</x:f>
      </x:c>
      <x:c r="C45" s="2" t="str">
        <x:f>IF(A45="","",IF('Intake'!G45="","",MAX(0,B45-'Intake'!G45)))</x:f>
      </x:c>
      <x:c r="D45" s="2" t="str">
        <x:f>IF(A45="","",IF('Intake'!H45="","",'Intake'!H45-B45))</x:f>
      </x:c>
      <x:c r="E45" s="2" t="str">
        <x:f>IF(A45="","",IF('Intake'!H45="","Missing promise",IF('Intake'!K45="Closed","Closed",IF(B45&gt;'Intake'!H45,"Past promise","Open"))))</x:f>
      </x:c>
      <x:c r="F45" s="2" t="str">
        <x:f>IF(A45="","",IF('Intake'!I45="","No event date",IF(B45&gt;='Intake'!I45,"Event due/past","Before event")))</x:f>
      </x:c>
      <x:c r="G45" s="2" t="str">
        <x:f>IF(A45="","",IF('Intake'!B45="","Missing correlation",IF(COUNTIFS('Intake'!$B$5:$B$104,'Intake'!B45)&gt;1,"Review duplicate","Unique")))</x:f>
      </x:c>
      <x:c r="H45" s="2" t="str">
        <x:f>IF(A45="","",IF(OR('Intake'!G45="",'Intake'!H45=""),"Missing date",IF('Intake'!H45&lt;'Intake'!G45,"Date order","OK")))</x:f>
      </x:c>
      <x:c r="I45" s="2" t="str">
        <x:f>IF(A45="","",IF(OR('Intake'!C45="",'Intake'!D45="",'Intake'!E45="",'Intake'!F45="",'Intake'!J45=""),"Missing field","OK"))</x:f>
      </x:c>
      <x:c r="J45" s="2" t="str">
        <x:f>IF(A45="","",IF('Intake'!K45&lt;&gt;"Closed","Open",IF(OR('Resolution Log'!B45="",'Resolution Log'!C45="",'Resolution Log'!D45="",'Resolution Log'!E45="",'Resolution Log'!G45=""),"Incomplete closure","Complete")))</x:f>
      </x:c>
      <x:c r="K45" s="2"/>
      <x:c r="L45" s="2"/>
      <x:c r="M45" s="2"/>
    </x:row>
    <x:row r="46">
      <x:c r="A46" s="2" t="str">
        <x:f>IF('Intake'!A46="","",'Intake'!A46)</x:f>
      </x:c>
      <x:c r="B46" s="4" t="str">
        <x:f>IF(A46="","",'Dashboard'!$B$4)</x:f>
      </x:c>
      <x:c r="C46" s="2" t="str">
        <x:f>IF(A46="","",IF('Intake'!G46="","",MAX(0,B46-'Intake'!G46)))</x:f>
      </x:c>
      <x:c r="D46" s="2" t="str">
        <x:f>IF(A46="","",IF('Intake'!H46="","",'Intake'!H46-B46))</x:f>
      </x:c>
      <x:c r="E46" s="2" t="str">
        <x:f>IF(A46="","",IF('Intake'!H46="","Missing promise",IF('Intake'!K46="Closed","Closed",IF(B46&gt;'Intake'!H46,"Past promise","Open"))))</x:f>
      </x:c>
      <x:c r="F46" s="2" t="str">
        <x:f>IF(A46="","",IF('Intake'!I46="","No event date",IF(B46&gt;='Intake'!I46,"Event due/past","Before event")))</x:f>
      </x:c>
      <x:c r="G46" s="2" t="str">
        <x:f>IF(A46="","",IF('Intake'!B46="","Missing correlation",IF(COUNTIFS('Intake'!$B$5:$B$104,'Intake'!B46)&gt;1,"Review duplicate","Unique")))</x:f>
      </x:c>
      <x:c r="H46" s="2" t="str">
        <x:f>IF(A46="","",IF(OR('Intake'!G46="",'Intake'!H46=""),"Missing date",IF('Intake'!H46&lt;'Intake'!G46,"Date order","OK")))</x:f>
      </x:c>
      <x:c r="I46" s="2" t="str">
        <x:f>IF(A46="","",IF(OR('Intake'!C46="",'Intake'!D46="",'Intake'!E46="",'Intake'!F46="",'Intake'!J46=""),"Missing field","OK"))</x:f>
      </x:c>
      <x:c r="J46" s="2" t="str">
        <x:f>IF(A46="","",IF('Intake'!K46&lt;&gt;"Closed","Open",IF(OR('Resolution Log'!B46="",'Resolution Log'!C46="",'Resolution Log'!D46="",'Resolution Log'!E46="",'Resolution Log'!G46=""),"Incomplete closure","Complete")))</x:f>
      </x:c>
      <x:c r="K46" s="2"/>
      <x:c r="L46" s="2"/>
      <x:c r="M46" s="2"/>
    </x:row>
    <x:row r="47">
      <x:c r="A47" s="2" t="str">
        <x:f>IF('Intake'!A47="","",'Intake'!A47)</x:f>
      </x:c>
      <x:c r="B47" s="4" t="str">
        <x:f>IF(A47="","",'Dashboard'!$B$4)</x:f>
      </x:c>
      <x:c r="C47" s="2" t="str">
        <x:f>IF(A47="","",IF('Intake'!G47="","",MAX(0,B47-'Intake'!G47)))</x:f>
      </x:c>
      <x:c r="D47" s="2" t="str">
        <x:f>IF(A47="","",IF('Intake'!H47="","",'Intake'!H47-B47))</x:f>
      </x:c>
      <x:c r="E47" s="2" t="str">
        <x:f>IF(A47="","",IF('Intake'!H47="","Missing promise",IF('Intake'!K47="Closed","Closed",IF(B47&gt;'Intake'!H47,"Past promise","Open"))))</x:f>
      </x:c>
      <x:c r="F47" s="2" t="str">
        <x:f>IF(A47="","",IF('Intake'!I47="","No event date",IF(B47&gt;='Intake'!I47,"Event due/past","Before event")))</x:f>
      </x:c>
      <x:c r="G47" s="2" t="str">
        <x:f>IF(A47="","",IF('Intake'!B47="","Missing correlation",IF(COUNTIFS('Intake'!$B$5:$B$104,'Intake'!B47)&gt;1,"Review duplicate","Unique")))</x:f>
      </x:c>
      <x:c r="H47" s="2" t="str">
        <x:f>IF(A47="","",IF(OR('Intake'!G47="",'Intake'!H47=""),"Missing date",IF('Intake'!H47&lt;'Intake'!G47,"Date order","OK")))</x:f>
      </x:c>
      <x:c r="I47" s="2" t="str">
        <x:f>IF(A47="","",IF(OR('Intake'!C47="",'Intake'!D47="",'Intake'!E47="",'Intake'!F47="",'Intake'!J47=""),"Missing field","OK"))</x:f>
      </x:c>
      <x:c r="J47" s="2" t="str">
        <x:f>IF(A47="","",IF('Intake'!K47&lt;&gt;"Closed","Open",IF(OR('Resolution Log'!B47="",'Resolution Log'!C47="",'Resolution Log'!D47="",'Resolution Log'!E47="",'Resolution Log'!G47=""),"Incomplete closure","Complete")))</x:f>
      </x:c>
      <x:c r="K47" s="2"/>
      <x:c r="L47" s="2"/>
      <x:c r="M47" s="2"/>
    </x:row>
    <x:row r="48">
      <x:c r="A48" s="2" t="str">
        <x:f>IF('Intake'!A48="","",'Intake'!A48)</x:f>
      </x:c>
      <x:c r="B48" s="4" t="str">
        <x:f>IF(A48="","",'Dashboard'!$B$4)</x:f>
      </x:c>
      <x:c r="C48" s="2" t="str">
        <x:f>IF(A48="","",IF('Intake'!G48="","",MAX(0,B48-'Intake'!G48)))</x:f>
      </x:c>
      <x:c r="D48" s="2" t="str">
        <x:f>IF(A48="","",IF('Intake'!H48="","",'Intake'!H48-B48))</x:f>
      </x:c>
      <x:c r="E48" s="2" t="str">
        <x:f>IF(A48="","",IF('Intake'!H48="","Missing promise",IF('Intake'!K48="Closed","Closed",IF(B48&gt;'Intake'!H48,"Past promise","Open"))))</x:f>
      </x:c>
      <x:c r="F48" s="2" t="str">
        <x:f>IF(A48="","",IF('Intake'!I48="","No event date",IF(B48&gt;='Intake'!I48,"Event due/past","Before event")))</x:f>
      </x:c>
      <x:c r="G48" s="2" t="str">
        <x:f>IF(A48="","",IF('Intake'!B48="","Missing correlation",IF(COUNTIFS('Intake'!$B$5:$B$104,'Intake'!B48)&gt;1,"Review duplicate","Unique")))</x:f>
      </x:c>
      <x:c r="H48" s="2" t="str">
        <x:f>IF(A48="","",IF(OR('Intake'!G48="",'Intake'!H48=""),"Missing date",IF('Intake'!H48&lt;'Intake'!G48,"Date order","OK")))</x:f>
      </x:c>
      <x:c r="I48" s="2" t="str">
        <x:f>IF(A48="","",IF(OR('Intake'!C48="",'Intake'!D48="",'Intake'!E48="",'Intake'!F48="",'Intake'!J48=""),"Missing field","OK"))</x:f>
      </x:c>
      <x:c r="J48" s="2" t="str">
        <x:f>IF(A48="","",IF('Intake'!K48&lt;&gt;"Closed","Open",IF(OR('Resolution Log'!B48="",'Resolution Log'!C48="",'Resolution Log'!D48="",'Resolution Log'!E48="",'Resolution Log'!G48=""),"Incomplete closure","Complete")))</x:f>
      </x:c>
      <x:c r="K48" s="2"/>
      <x:c r="L48" s="2"/>
      <x:c r="M48" s="2"/>
    </x:row>
    <x:row r="49">
      <x:c r="A49" s="2" t="str">
        <x:f>IF('Intake'!A49="","",'Intake'!A49)</x:f>
      </x:c>
      <x:c r="B49" s="4" t="str">
        <x:f>IF(A49="","",'Dashboard'!$B$4)</x:f>
      </x:c>
      <x:c r="C49" s="2" t="str">
        <x:f>IF(A49="","",IF('Intake'!G49="","",MAX(0,B49-'Intake'!G49)))</x:f>
      </x:c>
      <x:c r="D49" s="2" t="str">
        <x:f>IF(A49="","",IF('Intake'!H49="","",'Intake'!H49-B49))</x:f>
      </x:c>
      <x:c r="E49" s="2" t="str">
        <x:f>IF(A49="","",IF('Intake'!H49="","Missing promise",IF('Intake'!K49="Closed","Closed",IF(B49&gt;'Intake'!H49,"Past promise","Open"))))</x:f>
      </x:c>
      <x:c r="F49" s="2" t="str">
        <x:f>IF(A49="","",IF('Intake'!I49="","No event date",IF(B49&gt;='Intake'!I49,"Event due/past","Before event")))</x:f>
      </x:c>
      <x:c r="G49" s="2" t="str">
        <x:f>IF(A49="","",IF('Intake'!B49="","Missing correlation",IF(COUNTIFS('Intake'!$B$5:$B$104,'Intake'!B49)&gt;1,"Review duplicate","Unique")))</x:f>
      </x:c>
      <x:c r="H49" s="2" t="str">
        <x:f>IF(A49="","",IF(OR('Intake'!G49="",'Intake'!H49=""),"Missing date",IF('Intake'!H49&lt;'Intake'!G49,"Date order","OK")))</x:f>
      </x:c>
      <x:c r="I49" s="2" t="str">
        <x:f>IF(A49="","",IF(OR('Intake'!C49="",'Intake'!D49="",'Intake'!E49="",'Intake'!F49="",'Intake'!J49=""),"Missing field","OK"))</x:f>
      </x:c>
      <x:c r="J49" s="2" t="str">
        <x:f>IF(A49="","",IF('Intake'!K49&lt;&gt;"Closed","Open",IF(OR('Resolution Log'!B49="",'Resolution Log'!C49="",'Resolution Log'!D49="",'Resolution Log'!E49="",'Resolution Log'!G49=""),"Incomplete closure","Complete")))</x:f>
      </x:c>
      <x:c r="K49" s="2"/>
      <x:c r="L49" s="2"/>
      <x:c r="M49" s="2"/>
    </x:row>
    <x:row r="50">
      <x:c r="A50" s="2" t="str">
        <x:f>IF('Intake'!A50="","",'Intake'!A50)</x:f>
      </x:c>
      <x:c r="B50" s="4" t="str">
        <x:f>IF(A50="","",'Dashboard'!$B$4)</x:f>
      </x:c>
      <x:c r="C50" s="2" t="str">
        <x:f>IF(A50="","",IF('Intake'!G50="","",MAX(0,B50-'Intake'!G50)))</x:f>
      </x:c>
      <x:c r="D50" s="2" t="str">
        <x:f>IF(A50="","",IF('Intake'!H50="","",'Intake'!H50-B50))</x:f>
      </x:c>
      <x:c r="E50" s="2" t="str">
        <x:f>IF(A50="","",IF('Intake'!H50="","Missing promise",IF('Intake'!K50="Closed","Closed",IF(B50&gt;'Intake'!H50,"Past promise","Open"))))</x:f>
      </x:c>
      <x:c r="F50" s="2" t="str">
        <x:f>IF(A50="","",IF('Intake'!I50="","No event date",IF(B50&gt;='Intake'!I50,"Event due/past","Before event")))</x:f>
      </x:c>
      <x:c r="G50" s="2" t="str">
        <x:f>IF(A50="","",IF('Intake'!B50="","Missing correlation",IF(COUNTIFS('Intake'!$B$5:$B$104,'Intake'!B50)&gt;1,"Review duplicate","Unique")))</x:f>
      </x:c>
      <x:c r="H50" s="2" t="str">
        <x:f>IF(A50="","",IF(OR('Intake'!G50="",'Intake'!H50=""),"Missing date",IF('Intake'!H50&lt;'Intake'!G50,"Date order","OK")))</x:f>
      </x:c>
      <x:c r="I50" s="2" t="str">
        <x:f>IF(A50="","",IF(OR('Intake'!C50="",'Intake'!D50="",'Intake'!E50="",'Intake'!F50="",'Intake'!J50=""),"Missing field","OK"))</x:f>
      </x:c>
      <x:c r="J50" s="2" t="str">
        <x:f>IF(A50="","",IF('Intake'!K50&lt;&gt;"Closed","Open",IF(OR('Resolution Log'!B50="",'Resolution Log'!C50="",'Resolution Log'!D50="",'Resolution Log'!E50="",'Resolution Log'!G50=""),"Incomplete closure","Complete")))</x:f>
      </x:c>
      <x:c r="K50" s="2"/>
      <x:c r="L50" s="2"/>
      <x:c r="M50" s="2"/>
    </x:row>
    <x:row r="51">
      <x:c r="A51" s="2" t="str">
        <x:f>IF('Intake'!A51="","",'Intake'!A51)</x:f>
      </x:c>
      <x:c r="B51" s="4" t="str">
        <x:f>IF(A51="","",'Dashboard'!$B$4)</x:f>
      </x:c>
      <x:c r="C51" s="2" t="str">
        <x:f>IF(A51="","",IF('Intake'!G51="","",MAX(0,B51-'Intake'!G51)))</x:f>
      </x:c>
      <x:c r="D51" s="2" t="str">
        <x:f>IF(A51="","",IF('Intake'!H51="","",'Intake'!H51-B51))</x:f>
      </x:c>
      <x:c r="E51" s="2" t="str">
        <x:f>IF(A51="","",IF('Intake'!H51="","Missing promise",IF('Intake'!K51="Closed","Closed",IF(B51&gt;'Intake'!H51,"Past promise","Open"))))</x:f>
      </x:c>
      <x:c r="F51" s="2" t="str">
        <x:f>IF(A51="","",IF('Intake'!I51="","No event date",IF(B51&gt;='Intake'!I51,"Event due/past","Before event")))</x:f>
      </x:c>
      <x:c r="G51" s="2" t="str">
        <x:f>IF(A51="","",IF('Intake'!B51="","Missing correlation",IF(COUNTIFS('Intake'!$B$5:$B$104,'Intake'!B51)&gt;1,"Review duplicate","Unique")))</x:f>
      </x:c>
      <x:c r="H51" s="2" t="str">
        <x:f>IF(A51="","",IF(OR('Intake'!G51="",'Intake'!H51=""),"Missing date",IF('Intake'!H51&lt;'Intake'!G51,"Date order","OK")))</x:f>
      </x:c>
      <x:c r="I51" s="2" t="str">
        <x:f>IF(A51="","",IF(OR('Intake'!C51="",'Intake'!D51="",'Intake'!E51="",'Intake'!F51="",'Intake'!J51=""),"Missing field","OK"))</x:f>
      </x:c>
      <x:c r="J51" s="2" t="str">
        <x:f>IF(A51="","",IF('Intake'!K51&lt;&gt;"Closed","Open",IF(OR('Resolution Log'!B51="",'Resolution Log'!C51="",'Resolution Log'!D51="",'Resolution Log'!E51="",'Resolution Log'!G51=""),"Incomplete closure","Complete")))</x:f>
      </x:c>
      <x:c r="K51" s="2"/>
      <x:c r="L51" s="2"/>
      <x:c r="M51" s="2"/>
    </x:row>
    <x:row r="52">
      <x:c r="A52" s="2" t="str">
        <x:f>IF('Intake'!A52="","",'Intake'!A52)</x:f>
      </x:c>
      <x:c r="B52" s="4" t="str">
        <x:f>IF(A52="","",'Dashboard'!$B$4)</x:f>
      </x:c>
      <x:c r="C52" s="2" t="str">
        <x:f>IF(A52="","",IF('Intake'!G52="","",MAX(0,B52-'Intake'!G52)))</x:f>
      </x:c>
      <x:c r="D52" s="2" t="str">
        <x:f>IF(A52="","",IF('Intake'!H52="","",'Intake'!H52-B52))</x:f>
      </x:c>
      <x:c r="E52" s="2" t="str">
        <x:f>IF(A52="","",IF('Intake'!H52="","Missing promise",IF('Intake'!K52="Closed","Closed",IF(B52&gt;'Intake'!H52,"Past promise","Open"))))</x:f>
      </x:c>
      <x:c r="F52" s="2" t="str">
        <x:f>IF(A52="","",IF('Intake'!I52="","No event date",IF(B52&gt;='Intake'!I52,"Event due/past","Before event")))</x:f>
      </x:c>
      <x:c r="G52" s="2" t="str">
        <x:f>IF(A52="","",IF('Intake'!B52="","Missing correlation",IF(COUNTIFS('Intake'!$B$5:$B$104,'Intake'!B52)&gt;1,"Review duplicate","Unique")))</x:f>
      </x:c>
      <x:c r="H52" s="2" t="str">
        <x:f>IF(A52="","",IF(OR('Intake'!G52="",'Intake'!H52=""),"Missing date",IF('Intake'!H52&lt;'Intake'!G52,"Date order","OK")))</x:f>
      </x:c>
      <x:c r="I52" s="2" t="str">
        <x:f>IF(A52="","",IF(OR('Intake'!C52="",'Intake'!D52="",'Intake'!E52="",'Intake'!F52="",'Intake'!J52=""),"Missing field","OK"))</x:f>
      </x:c>
      <x:c r="J52" s="2" t="str">
        <x:f>IF(A52="","",IF('Intake'!K52&lt;&gt;"Closed","Open",IF(OR('Resolution Log'!B52="",'Resolution Log'!C52="",'Resolution Log'!D52="",'Resolution Log'!E52="",'Resolution Log'!G52=""),"Incomplete closure","Complete")))</x:f>
      </x:c>
      <x:c r="K52" s="2"/>
      <x:c r="L52" s="2"/>
      <x:c r="M52" s="2"/>
    </x:row>
    <x:row r="53">
      <x:c r="A53" s="2" t="str">
        <x:f>IF('Intake'!A53="","",'Intake'!A53)</x:f>
      </x:c>
      <x:c r="B53" s="4" t="str">
        <x:f>IF(A53="","",'Dashboard'!$B$4)</x:f>
      </x:c>
      <x:c r="C53" s="2" t="str">
        <x:f>IF(A53="","",IF('Intake'!G53="","",MAX(0,B53-'Intake'!G53)))</x:f>
      </x:c>
      <x:c r="D53" s="2" t="str">
        <x:f>IF(A53="","",IF('Intake'!H53="","",'Intake'!H53-B53))</x:f>
      </x:c>
      <x:c r="E53" s="2" t="str">
        <x:f>IF(A53="","",IF('Intake'!H53="","Missing promise",IF('Intake'!K53="Closed","Closed",IF(B53&gt;'Intake'!H53,"Past promise","Open"))))</x:f>
      </x:c>
      <x:c r="F53" s="2" t="str">
        <x:f>IF(A53="","",IF('Intake'!I53="","No event date",IF(B53&gt;='Intake'!I53,"Event due/past","Before event")))</x:f>
      </x:c>
      <x:c r="G53" s="2" t="str">
        <x:f>IF(A53="","",IF('Intake'!B53="","Missing correlation",IF(COUNTIFS('Intake'!$B$5:$B$104,'Intake'!B53)&gt;1,"Review duplicate","Unique")))</x:f>
      </x:c>
      <x:c r="H53" s="2" t="str">
        <x:f>IF(A53="","",IF(OR('Intake'!G53="",'Intake'!H53=""),"Missing date",IF('Intake'!H53&lt;'Intake'!G53,"Date order","OK")))</x:f>
      </x:c>
      <x:c r="I53" s="2" t="str">
        <x:f>IF(A53="","",IF(OR('Intake'!C53="",'Intake'!D53="",'Intake'!E53="",'Intake'!F53="",'Intake'!J53=""),"Missing field","OK"))</x:f>
      </x:c>
      <x:c r="J53" s="2" t="str">
        <x:f>IF(A53="","",IF('Intake'!K53&lt;&gt;"Closed","Open",IF(OR('Resolution Log'!B53="",'Resolution Log'!C53="",'Resolution Log'!D53="",'Resolution Log'!E53="",'Resolution Log'!G53=""),"Incomplete closure","Complete")))</x:f>
      </x:c>
      <x:c r="K53" s="2"/>
      <x:c r="L53" s="2"/>
      <x:c r="M53" s="2"/>
    </x:row>
    <x:row r="54">
      <x:c r="A54" s="2" t="str">
        <x:f>IF('Intake'!A54="","",'Intake'!A54)</x:f>
      </x:c>
      <x:c r="B54" s="4" t="str">
        <x:f>IF(A54="","",'Dashboard'!$B$4)</x:f>
      </x:c>
      <x:c r="C54" s="2" t="str">
        <x:f>IF(A54="","",IF('Intake'!G54="","",MAX(0,B54-'Intake'!G54)))</x:f>
      </x:c>
      <x:c r="D54" s="2" t="str">
        <x:f>IF(A54="","",IF('Intake'!H54="","",'Intake'!H54-B54))</x:f>
      </x:c>
      <x:c r="E54" s="2" t="str">
        <x:f>IF(A54="","",IF('Intake'!H54="","Missing promise",IF('Intake'!K54="Closed","Closed",IF(B54&gt;'Intake'!H54,"Past promise","Open"))))</x:f>
      </x:c>
      <x:c r="F54" s="2" t="str">
        <x:f>IF(A54="","",IF('Intake'!I54="","No event date",IF(B54&gt;='Intake'!I54,"Event due/past","Before event")))</x:f>
      </x:c>
      <x:c r="G54" s="2" t="str">
        <x:f>IF(A54="","",IF('Intake'!B54="","Missing correlation",IF(COUNTIFS('Intake'!$B$5:$B$104,'Intake'!B54)&gt;1,"Review duplicate","Unique")))</x:f>
      </x:c>
      <x:c r="H54" s="2" t="str">
        <x:f>IF(A54="","",IF(OR('Intake'!G54="",'Intake'!H54=""),"Missing date",IF('Intake'!H54&lt;'Intake'!G54,"Date order","OK")))</x:f>
      </x:c>
      <x:c r="I54" s="2" t="str">
        <x:f>IF(A54="","",IF(OR('Intake'!C54="",'Intake'!D54="",'Intake'!E54="",'Intake'!F54="",'Intake'!J54=""),"Missing field","OK"))</x:f>
      </x:c>
      <x:c r="J54" s="2" t="str">
        <x:f>IF(A54="","",IF('Intake'!K54&lt;&gt;"Closed","Open",IF(OR('Resolution Log'!B54="",'Resolution Log'!C54="",'Resolution Log'!D54="",'Resolution Log'!E54="",'Resolution Log'!G54=""),"Incomplete closure","Complete")))</x:f>
      </x:c>
      <x:c r="K54" s="2"/>
      <x:c r="L54" s="2"/>
      <x:c r="M54" s="2"/>
    </x:row>
    <x:row r="55">
      <x:c r="A55" s="2" t="str">
        <x:f>IF('Intake'!A55="","",'Intake'!A55)</x:f>
      </x:c>
      <x:c r="B55" s="4" t="str">
        <x:f>IF(A55="","",'Dashboard'!$B$4)</x:f>
      </x:c>
      <x:c r="C55" s="2" t="str">
        <x:f>IF(A55="","",IF('Intake'!G55="","",MAX(0,B55-'Intake'!G55)))</x:f>
      </x:c>
      <x:c r="D55" s="2" t="str">
        <x:f>IF(A55="","",IF('Intake'!H55="","",'Intake'!H55-B55))</x:f>
      </x:c>
      <x:c r="E55" s="2" t="str">
        <x:f>IF(A55="","",IF('Intake'!H55="","Missing promise",IF('Intake'!K55="Closed","Closed",IF(B55&gt;'Intake'!H55,"Past promise","Open"))))</x:f>
      </x:c>
      <x:c r="F55" s="2" t="str">
        <x:f>IF(A55="","",IF('Intake'!I55="","No event date",IF(B55&gt;='Intake'!I55,"Event due/past","Before event")))</x:f>
      </x:c>
      <x:c r="G55" s="2" t="str">
        <x:f>IF(A55="","",IF('Intake'!B55="","Missing correlation",IF(COUNTIFS('Intake'!$B$5:$B$104,'Intake'!B55)&gt;1,"Review duplicate","Unique")))</x:f>
      </x:c>
      <x:c r="H55" s="2" t="str">
        <x:f>IF(A55="","",IF(OR('Intake'!G55="",'Intake'!H55=""),"Missing date",IF('Intake'!H55&lt;'Intake'!G55,"Date order","OK")))</x:f>
      </x:c>
      <x:c r="I55" s="2" t="str">
        <x:f>IF(A55="","",IF(OR('Intake'!C55="",'Intake'!D55="",'Intake'!E55="",'Intake'!F55="",'Intake'!J55=""),"Missing field","OK"))</x:f>
      </x:c>
      <x:c r="J55" s="2" t="str">
        <x:f>IF(A55="","",IF('Intake'!K55&lt;&gt;"Closed","Open",IF(OR('Resolution Log'!B55="",'Resolution Log'!C55="",'Resolution Log'!D55="",'Resolution Log'!E55="",'Resolution Log'!G55=""),"Incomplete closure","Complete")))</x:f>
      </x:c>
      <x:c r="K55" s="2"/>
      <x:c r="L55" s="2"/>
      <x:c r="M55" s="2"/>
    </x:row>
    <x:row r="56">
      <x:c r="A56" s="2" t="str">
        <x:f>IF('Intake'!A56="","",'Intake'!A56)</x:f>
      </x:c>
      <x:c r="B56" s="4" t="str">
        <x:f>IF(A56="","",'Dashboard'!$B$4)</x:f>
      </x:c>
      <x:c r="C56" s="2" t="str">
        <x:f>IF(A56="","",IF('Intake'!G56="","",MAX(0,B56-'Intake'!G56)))</x:f>
      </x:c>
      <x:c r="D56" s="2" t="str">
        <x:f>IF(A56="","",IF('Intake'!H56="","",'Intake'!H56-B56))</x:f>
      </x:c>
      <x:c r="E56" s="2" t="str">
        <x:f>IF(A56="","",IF('Intake'!H56="","Missing promise",IF('Intake'!K56="Closed","Closed",IF(B56&gt;'Intake'!H56,"Past promise","Open"))))</x:f>
      </x:c>
      <x:c r="F56" s="2" t="str">
        <x:f>IF(A56="","",IF('Intake'!I56="","No event date",IF(B56&gt;='Intake'!I56,"Event due/past","Before event")))</x:f>
      </x:c>
      <x:c r="G56" s="2" t="str">
        <x:f>IF(A56="","",IF('Intake'!B56="","Missing correlation",IF(COUNTIFS('Intake'!$B$5:$B$104,'Intake'!B56)&gt;1,"Review duplicate","Unique")))</x:f>
      </x:c>
      <x:c r="H56" s="2" t="str">
        <x:f>IF(A56="","",IF(OR('Intake'!G56="",'Intake'!H56=""),"Missing date",IF('Intake'!H56&lt;'Intake'!G56,"Date order","OK")))</x:f>
      </x:c>
      <x:c r="I56" s="2" t="str">
        <x:f>IF(A56="","",IF(OR('Intake'!C56="",'Intake'!D56="",'Intake'!E56="",'Intake'!F56="",'Intake'!J56=""),"Missing field","OK"))</x:f>
      </x:c>
      <x:c r="J56" s="2" t="str">
        <x:f>IF(A56="","",IF('Intake'!K56&lt;&gt;"Closed","Open",IF(OR('Resolution Log'!B56="",'Resolution Log'!C56="",'Resolution Log'!D56="",'Resolution Log'!E56="",'Resolution Log'!G56=""),"Incomplete closure","Complete")))</x:f>
      </x:c>
      <x:c r="K56" s="2"/>
      <x:c r="L56" s="2"/>
      <x:c r="M56" s="2"/>
    </x:row>
    <x:row r="57">
      <x:c r="A57" s="2" t="str">
        <x:f>IF('Intake'!A57="","",'Intake'!A57)</x:f>
      </x:c>
      <x:c r="B57" s="4" t="str">
        <x:f>IF(A57="","",'Dashboard'!$B$4)</x:f>
      </x:c>
      <x:c r="C57" s="2" t="str">
        <x:f>IF(A57="","",IF('Intake'!G57="","",MAX(0,B57-'Intake'!G57)))</x:f>
      </x:c>
      <x:c r="D57" s="2" t="str">
        <x:f>IF(A57="","",IF('Intake'!H57="","",'Intake'!H57-B57))</x:f>
      </x:c>
      <x:c r="E57" s="2" t="str">
        <x:f>IF(A57="","",IF('Intake'!H57="","Missing promise",IF('Intake'!K57="Closed","Closed",IF(B57&gt;'Intake'!H57,"Past promise","Open"))))</x:f>
      </x:c>
      <x:c r="F57" s="2" t="str">
        <x:f>IF(A57="","",IF('Intake'!I57="","No event date",IF(B57&gt;='Intake'!I57,"Event due/past","Before event")))</x:f>
      </x:c>
      <x:c r="G57" s="2" t="str">
        <x:f>IF(A57="","",IF('Intake'!B57="","Missing correlation",IF(COUNTIFS('Intake'!$B$5:$B$104,'Intake'!B57)&gt;1,"Review duplicate","Unique")))</x:f>
      </x:c>
      <x:c r="H57" s="2" t="str">
        <x:f>IF(A57="","",IF(OR('Intake'!G57="",'Intake'!H57=""),"Missing date",IF('Intake'!H57&lt;'Intake'!G57,"Date order","OK")))</x:f>
      </x:c>
      <x:c r="I57" s="2" t="str">
        <x:f>IF(A57="","",IF(OR('Intake'!C57="",'Intake'!D57="",'Intake'!E57="",'Intake'!F57="",'Intake'!J57=""),"Missing field","OK"))</x:f>
      </x:c>
      <x:c r="J57" s="2" t="str">
        <x:f>IF(A57="","",IF('Intake'!K57&lt;&gt;"Closed","Open",IF(OR('Resolution Log'!B57="",'Resolution Log'!C57="",'Resolution Log'!D57="",'Resolution Log'!E57="",'Resolution Log'!G57=""),"Incomplete closure","Complete")))</x:f>
      </x:c>
      <x:c r="K57" s="2"/>
      <x:c r="L57" s="2"/>
      <x:c r="M57" s="2"/>
    </x:row>
    <x:row r="58">
      <x:c r="A58" s="2" t="str">
        <x:f>IF('Intake'!A58="","",'Intake'!A58)</x:f>
      </x:c>
      <x:c r="B58" s="4" t="str">
        <x:f>IF(A58="","",'Dashboard'!$B$4)</x:f>
      </x:c>
      <x:c r="C58" s="2" t="str">
        <x:f>IF(A58="","",IF('Intake'!G58="","",MAX(0,B58-'Intake'!G58)))</x:f>
      </x:c>
      <x:c r="D58" s="2" t="str">
        <x:f>IF(A58="","",IF('Intake'!H58="","",'Intake'!H58-B58))</x:f>
      </x:c>
      <x:c r="E58" s="2" t="str">
        <x:f>IF(A58="","",IF('Intake'!H58="","Missing promise",IF('Intake'!K58="Closed","Closed",IF(B58&gt;'Intake'!H58,"Past promise","Open"))))</x:f>
      </x:c>
      <x:c r="F58" s="2" t="str">
        <x:f>IF(A58="","",IF('Intake'!I58="","No event date",IF(B58&gt;='Intake'!I58,"Event due/past","Before event")))</x:f>
      </x:c>
      <x:c r="G58" s="2" t="str">
        <x:f>IF(A58="","",IF('Intake'!B58="","Missing correlation",IF(COUNTIFS('Intake'!$B$5:$B$104,'Intake'!B58)&gt;1,"Review duplicate","Unique")))</x:f>
      </x:c>
      <x:c r="H58" s="2" t="str">
        <x:f>IF(A58="","",IF(OR('Intake'!G58="",'Intake'!H58=""),"Missing date",IF('Intake'!H58&lt;'Intake'!G58,"Date order","OK")))</x:f>
      </x:c>
      <x:c r="I58" s="2" t="str">
        <x:f>IF(A58="","",IF(OR('Intake'!C58="",'Intake'!D58="",'Intake'!E58="",'Intake'!F58="",'Intake'!J58=""),"Missing field","OK"))</x:f>
      </x:c>
      <x:c r="J58" s="2" t="str">
        <x:f>IF(A58="","",IF('Intake'!K58&lt;&gt;"Closed","Open",IF(OR('Resolution Log'!B58="",'Resolution Log'!C58="",'Resolution Log'!D58="",'Resolution Log'!E58="",'Resolution Log'!G58=""),"Incomplete closure","Complete")))</x:f>
      </x:c>
      <x:c r="K58" s="2"/>
      <x:c r="L58" s="2"/>
      <x:c r="M58" s="2"/>
    </x:row>
    <x:row r="59">
      <x:c r="A59" s="2" t="str">
        <x:f>IF('Intake'!A59="","",'Intake'!A59)</x:f>
      </x:c>
      <x:c r="B59" s="4" t="str">
        <x:f>IF(A59="","",'Dashboard'!$B$4)</x:f>
      </x:c>
      <x:c r="C59" s="2" t="str">
        <x:f>IF(A59="","",IF('Intake'!G59="","",MAX(0,B59-'Intake'!G59)))</x:f>
      </x:c>
      <x:c r="D59" s="2" t="str">
        <x:f>IF(A59="","",IF('Intake'!H59="","",'Intake'!H59-B59))</x:f>
      </x:c>
      <x:c r="E59" s="2" t="str">
        <x:f>IF(A59="","",IF('Intake'!H59="","Missing promise",IF('Intake'!K59="Closed","Closed",IF(B59&gt;'Intake'!H59,"Past promise","Open"))))</x:f>
      </x:c>
      <x:c r="F59" s="2" t="str">
        <x:f>IF(A59="","",IF('Intake'!I59="","No event date",IF(B59&gt;='Intake'!I59,"Event due/past","Before event")))</x:f>
      </x:c>
      <x:c r="G59" s="2" t="str">
        <x:f>IF(A59="","",IF('Intake'!B59="","Missing correlation",IF(COUNTIFS('Intake'!$B$5:$B$104,'Intake'!B59)&gt;1,"Review duplicate","Unique")))</x:f>
      </x:c>
      <x:c r="H59" s="2" t="str">
        <x:f>IF(A59="","",IF(OR('Intake'!G59="",'Intake'!H59=""),"Missing date",IF('Intake'!H59&lt;'Intake'!G59,"Date order","OK")))</x:f>
      </x:c>
      <x:c r="I59" s="2" t="str">
        <x:f>IF(A59="","",IF(OR('Intake'!C59="",'Intake'!D59="",'Intake'!E59="",'Intake'!F59="",'Intake'!J59=""),"Missing field","OK"))</x:f>
      </x:c>
      <x:c r="J59" s="2" t="str">
        <x:f>IF(A59="","",IF('Intake'!K59&lt;&gt;"Closed","Open",IF(OR('Resolution Log'!B59="",'Resolution Log'!C59="",'Resolution Log'!D59="",'Resolution Log'!E59="",'Resolution Log'!G59=""),"Incomplete closure","Complete")))</x:f>
      </x:c>
      <x:c r="K59" s="2"/>
      <x:c r="L59" s="2"/>
      <x:c r="M59" s="2"/>
    </x:row>
    <x:row r="60">
      <x:c r="A60" s="2" t="str">
        <x:f>IF('Intake'!A60="","",'Intake'!A60)</x:f>
      </x:c>
      <x:c r="B60" s="4" t="str">
        <x:f>IF(A60="","",'Dashboard'!$B$4)</x:f>
      </x:c>
      <x:c r="C60" s="2" t="str">
        <x:f>IF(A60="","",IF('Intake'!G60="","",MAX(0,B60-'Intake'!G60)))</x:f>
      </x:c>
      <x:c r="D60" s="2" t="str">
        <x:f>IF(A60="","",IF('Intake'!H60="","",'Intake'!H60-B60))</x:f>
      </x:c>
      <x:c r="E60" s="2" t="str">
        <x:f>IF(A60="","",IF('Intake'!H60="","Missing promise",IF('Intake'!K60="Closed","Closed",IF(B60&gt;'Intake'!H60,"Past promise","Open"))))</x:f>
      </x:c>
      <x:c r="F60" s="2" t="str">
        <x:f>IF(A60="","",IF('Intake'!I60="","No event date",IF(B60&gt;='Intake'!I60,"Event due/past","Before event")))</x:f>
      </x:c>
      <x:c r="G60" s="2" t="str">
        <x:f>IF(A60="","",IF('Intake'!B60="","Missing correlation",IF(COUNTIFS('Intake'!$B$5:$B$104,'Intake'!B60)&gt;1,"Review duplicate","Unique")))</x:f>
      </x:c>
      <x:c r="H60" s="2" t="str">
        <x:f>IF(A60="","",IF(OR('Intake'!G60="",'Intake'!H60=""),"Missing date",IF('Intake'!H60&lt;'Intake'!G60,"Date order","OK")))</x:f>
      </x:c>
      <x:c r="I60" s="2" t="str">
        <x:f>IF(A60="","",IF(OR('Intake'!C60="",'Intake'!D60="",'Intake'!E60="",'Intake'!F60="",'Intake'!J60=""),"Missing field","OK"))</x:f>
      </x:c>
      <x:c r="J60" s="2" t="str">
        <x:f>IF(A60="","",IF('Intake'!K60&lt;&gt;"Closed","Open",IF(OR('Resolution Log'!B60="",'Resolution Log'!C60="",'Resolution Log'!D60="",'Resolution Log'!E60="",'Resolution Log'!G60=""),"Incomplete closure","Complete")))</x:f>
      </x:c>
      <x:c r="K60" s="2"/>
      <x:c r="L60" s="2"/>
      <x:c r="M60" s="2"/>
    </x:row>
    <x:row r="61">
      <x:c r="A61" s="2" t="str">
        <x:f>IF('Intake'!A61="","",'Intake'!A61)</x:f>
      </x:c>
      <x:c r="B61" s="4" t="str">
        <x:f>IF(A61="","",'Dashboard'!$B$4)</x:f>
      </x:c>
      <x:c r="C61" s="2" t="str">
        <x:f>IF(A61="","",IF('Intake'!G61="","",MAX(0,B61-'Intake'!G61)))</x:f>
      </x:c>
      <x:c r="D61" s="2" t="str">
        <x:f>IF(A61="","",IF('Intake'!H61="","",'Intake'!H61-B61))</x:f>
      </x:c>
      <x:c r="E61" s="2" t="str">
        <x:f>IF(A61="","",IF('Intake'!H61="","Missing promise",IF('Intake'!K61="Closed","Closed",IF(B61&gt;'Intake'!H61,"Past promise","Open"))))</x:f>
      </x:c>
      <x:c r="F61" s="2" t="str">
        <x:f>IF(A61="","",IF('Intake'!I61="","No event date",IF(B61&gt;='Intake'!I61,"Event due/past","Before event")))</x:f>
      </x:c>
      <x:c r="G61" s="2" t="str">
        <x:f>IF(A61="","",IF('Intake'!B61="","Missing correlation",IF(COUNTIFS('Intake'!$B$5:$B$104,'Intake'!B61)&gt;1,"Review duplicate","Unique")))</x:f>
      </x:c>
      <x:c r="H61" s="2" t="str">
        <x:f>IF(A61="","",IF(OR('Intake'!G61="",'Intake'!H61=""),"Missing date",IF('Intake'!H61&lt;'Intake'!G61,"Date order","OK")))</x:f>
      </x:c>
      <x:c r="I61" s="2" t="str">
        <x:f>IF(A61="","",IF(OR('Intake'!C61="",'Intake'!D61="",'Intake'!E61="",'Intake'!F61="",'Intake'!J61=""),"Missing field","OK"))</x:f>
      </x:c>
      <x:c r="J61" s="2" t="str">
        <x:f>IF(A61="","",IF('Intake'!K61&lt;&gt;"Closed","Open",IF(OR('Resolution Log'!B61="",'Resolution Log'!C61="",'Resolution Log'!D61="",'Resolution Log'!E61="",'Resolution Log'!G61=""),"Incomplete closure","Complete")))</x:f>
      </x:c>
      <x:c r="K61" s="2"/>
      <x:c r="L61" s="2"/>
      <x:c r="M61" s="2"/>
    </x:row>
    <x:row r="62">
      <x:c r="A62" s="2" t="str">
        <x:f>IF('Intake'!A62="","",'Intake'!A62)</x:f>
      </x:c>
      <x:c r="B62" s="4" t="str">
        <x:f>IF(A62="","",'Dashboard'!$B$4)</x:f>
      </x:c>
      <x:c r="C62" s="2" t="str">
        <x:f>IF(A62="","",IF('Intake'!G62="","",MAX(0,B62-'Intake'!G62)))</x:f>
      </x:c>
      <x:c r="D62" s="2" t="str">
        <x:f>IF(A62="","",IF('Intake'!H62="","",'Intake'!H62-B62))</x:f>
      </x:c>
      <x:c r="E62" s="2" t="str">
        <x:f>IF(A62="","",IF('Intake'!H62="","Missing promise",IF('Intake'!K62="Closed","Closed",IF(B62&gt;'Intake'!H62,"Past promise","Open"))))</x:f>
      </x:c>
      <x:c r="F62" s="2" t="str">
        <x:f>IF(A62="","",IF('Intake'!I62="","No event date",IF(B62&gt;='Intake'!I62,"Event due/past","Before event")))</x:f>
      </x:c>
      <x:c r="G62" s="2" t="str">
        <x:f>IF(A62="","",IF('Intake'!B62="","Missing correlation",IF(COUNTIFS('Intake'!$B$5:$B$104,'Intake'!B62)&gt;1,"Review duplicate","Unique")))</x:f>
      </x:c>
      <x:c r="H62" s="2" t="str">
        <x:f>IF(A62="","",IF(OR('Intake'!G62="",'Intake'!H62=""),"Missing date",IF('Intake'!H62&lt;'Intake'!G62,"Date order","OK")))</x:f>
      </x:c>
      <x:c r="I62" s="2" t="str">
        <x:f>IF(A62="","",IF(OR('Intake'!C62="",'Intake'!D62="",'Intake'!E62="",'Intake'!F62="",'Intake'!J62=""),"Missing field","OK"))</x:f>
      </x:c>
      <x:c r="J62" s="2" t="str">
        <x:f>IF(A62="","",IF('Intake'!K62&lt;&gt;"Closed","Open",IF(OR('Resolution Log'!B62="",'Resolution Log'!C62="",'Resolution Log'!D62="",'Resolution Log'!E62="",'Resolution Log'!G62=""),"Incomplete closure","Complete")))</x:f>
      </x:c>
      <x:c r="K62" s="2"/>
      <x:c r="L62" s="2"/>
      <x:c r="M62" s="2"/>
    </x:row>
    <x:row r="63">
      <x:c r="A63" s="2" t="str">
        <x:f>IF('Intake'!A63="","",'Intake'!A63)</x:f>
      </x:c>
      <x:c r="B63" s="4" t="str">
        <x:f>IF(A63="","",'Dashboard'!$B$4)</x:f>
      </x:c>
      <x:c r="C63" s="2" t="str">
        <x:f>IF(A63="","",IF('Intake'!G63="","",MAX(0,B63-'Intake'!G63)))</x:f>
      </x:c>
      <x:c r="D63" s="2" t="str">
        <x:f>IF(A63="","",IF('Intake'!H63="","",'Intake'!H63-B63))</x:f>
      </x:c>
      <x:c r="E63" s="2" t="str">
        <x:f>IF(A63="","",IF('Intake'!H63="","Missing promise",IF('Intake'!K63="Closed","Closed",IF(B63&gt;'Intake'!H63,"Past promise","Open"))))</x:f>
      </x:c>
      <x:c r="F63" s="2" t="str">
        <x:f>IF(A63="","",IF('Intake'!I63="","No event date",IF(B63&gt;='Intake'!I63,"Event due/past","Before event")))</x:f>
      </x:c>
      <x:c r="G63" s="2" t="str">
        <x:f>IF(A63="","",IF('Intake'!B63="","Missing correlation",IF(COUNTIFS('Intake'!$B$5:$B$104,'Intake'!B63)&gt;1,"Review duplicate","Unique")))</x:f>
      </x:c>
      <x:c r="H63" s="2" t="str">
        <x:f>IF(A63="","",IF(OR('Intake'!G63="",'Intake'!H63=""),"Missing date",IF('Intake'!H63&lt;'Intake'!G63,"Date order","OK")))</x:f>
      </x:c>
      <x:c r="I63" s="2" t="str">
        <x:f>IF(A63="","",IF(OR('Intake'!C63="",'Intake'!D63="",'Intake'!E63="",'Intake'!F63="",'Intake'!J63=""),"Missing field","OK"))</x:f>
      </x:c>
      <x:c r="J63" s="2" t="str">
        <x:f>IF(A63="","",IF('Intake'!K63&lt;&gt;"Closed","Open",IF(OR('Resolution Log'!B63="",'Resolution Log'!C63="",'Resolution Log'!D63="",'Resolution Log'!E63="",'Resolution Log'!G63=""),"Incomplete closure","Complete")))</x:f>
      </x:c>
      <x:c r="K63" s="2"/>
      <x:c r="L63" s="2"/>
      <x:c r="M63" s="2"/>
    </x:row>
    <x:row r="64">
      <x:c r="A64" s="2" t="str">
        <x:f>IF('Intake'!A64="","",'Intake'!A64)</x:f>
      </x:c>
      <x:c r="B64" s="4" t="str">
        <x:f>IF(A64="","",'Dashboard'!$B$4)</x:f>
      </x:c>
      <x:c r="C64" s="2" t="str">
        <x:f>IF(A64="","",IF('Intake'!G64="","",MAX(0,B64-'Intake'!G64)))</x:f>
      </x:c>
      <x:c r="D64" s="2" t="str">
        <x:f>IF(A64="","",IF('Intake'!H64="","",'Intake'!H64-B64))</x:f>
      </x:c>
      <x:c r="E64" s="2" t="str">
        <x:f>IF(A64="","",IF('Intake'!H64="","Missing promise",IF('Intake'!K64="Closed","Closed",IF(B64&gt;'Intake'!H64,"Past promise","Open"))))</x:f>
      </x:c>
      <x:c r="F64" s="2" t="str">
        <x:f>IF(A64="","",IF('Intake'!I64="","No event date",IF(B64&gt;='Intake'!I64,"Event due/past","Before event")))</x:f>
      </x:c>
      <x:c r="G64" s="2" t="str">
        <x:f>IF(A64="","",IF('Intake'!B64="","Missing correlation",IF(COUNTIFS('Intake'!$B$5:$B$104,'Intake'!B64)&gt;1,"Review duplicate","Unique")))</x:f>
      </x:c>
      <x:c r="H64" s="2" t="str">
        <x:f>IF(A64="","",IF(OR('Intake'!G64="",'Intake'!H64=""),"Missing date",IF('Intake'!H64&lt;'Intake'!G64,"Date order","OK")))</x:f>
      </x:c>
      <x:c r="I64" s="2" t="str">
        <x:f>IF(A64="","",IF(OR('Intake'!C64="",'Intake'!D64="",'Intake'!E64="",'Intake'!F64="",'Intake'!J64=""),"Missing field","OK"))</x:f>
      </x:c>
      <x:c r="J64" s="2" t="str">
        <x:f>IF(A64="","",IF('Intake'!K64&lt;&gt;"Closed","Open",IF(OR('Resolution Log'!B64="",'Resolution Log'!C64="",'Resolution Log'!D64="",'Resolution Log'!E64="",'Resolution Log'!G64=""),"Incomplete closure","Complete")))</x:f>
      </x:c>
      <x:c r="K64" s="2"/>
      <x:c r="L64" s="2"/>
      <x:c r="M64" s="2"/>
    </x:row>
    <x:row r="65">
      <x:c r="A65" s="2" t="str">
        <x:f>IF('Intake'!A65="","",'Intake'!A65)</x:f>
      </x:c>
      <x:c r="B65" s="4" t="str">
        <x:f>IF(A65="","",'Dashboard'!$B$4)</x:f>
      </x:c>
      <x:c r="C65" s="2" t="str">
        <x:f>IF(A65="","",IF('Intake'!G65="","",MAX(0,B65-'Intake'!G65)))</x:f>
      </x:c>
      <x:c r="D65" s="2" t="str">
        <x:f>IF(A65="","",IF('Intake'!H65="","",'Intake'!H65-B65))</x:f>
      </x:c>
      <x:c r="E65" s="2" t="str">
        <x:f>IF(A65="","",IF('Intake'!H65="","Missing promise",IF('Intake'!K65="Closed","Closed",IF(B65&gt;'Intake'!H65,"Past promise","Open"))))</x:f>
      </x:c>
      <x:c r="F65" s="2" t="str">
        <x:f>IF(A65="","",IF('Intake'!I65="","No event date",IF(B65&gt;='Intake'!I65,"Event due/past","Before event")))</x:f>
      </x:c>
      <x:c r="G65" s="2" t="str">
        <x:f>IF(A65="","",IF('Intake'!B65="","Missing correlation",IF(COUNTIFS('Intake'!$B$5:$B$104,'Intake'!B65)&gt;1,"Review duplicate","Unique")))</x:f>
      </x:c>
      <x:c r="H65" s="2" t="str">
        <x:f>IF(A65="","",IF(OR('Intake'!G65="",'Intake'!H65=""),"Missing date",IF('Intake'!H65&lt;'Intake'!G65,"Date order","OK")))</x:f>
      </x:c>
      <x:c r="I65" s="2" t="str">
        <x:f>IF(A65="","",IF(OR('Intake'!C65="",'Intake'!D65="",'Intake'!E65="",'Intake'!F65="",'Intake'!J65=""),"Missing field","OK"))</x:f>
      </x:c>
      <x:c r="J65" s="2" t="str">
        <x:f>IF(A65="","",IF('Intake'!K65&lt;&gt;"Closed","Open",IF(OR('Resolution Log'!B65="",'Resolution Log'!C65="",'Resolution Log'!D65="",'Resolution Log'!E65="",'Resolution Log'!G65=""),"Incomplete closure","Complete")))</x:f>
      </x:c>
      <x:c r="K65" s="2"/>
      <x:c r="L65" s="2"/>
      <x:c r="M65" s="2"/>
    </x:row>
    <x:row r="66">
      <x:c r="A66" s="2" t="str">
        <x:f>IF('Intake'!A66="","",'Intake'!A66)</x:f>
      </x:c>
      <x:c r="B66" s="4" t="str">
        <x:f>IF(A66="","",'Dashboard'!$B$4)</x:f>
      </x:c>
      <x:c r="C66" s="2" t="str">
        <x:f>IF(A66="","",IF('Intake'!G66="","",MAX(0,B66-'Intake'!G66)))</x:f>
      </x:c>
      <x:c r="D66" s="2" t="str">
        <x:f>IF(A66="","",IF('Intake'!H66="","",'Intake'!H66-B66))</x:f>
      </x:c>
      <x:c r="E66" s="2" t="str">
        <x:f>IF(A66="","",IF('Intake'!H66="","Missing promise",IF('Intake'!K66="Closed","Closed",IF(B66&gt;'Intake'!H66,"Past promise","Open"))))</x:f>
      </x:c>
      <x:c r="F66" s="2" t="str">
        <x:f>IF(A66="","",IF('Intake'!I66="","No event date",IF(B66&gt;='Intake'!I66,"Event due/past","Before event")))</x:f>
      </x:c>
      <x:c r="G66" s="2" t="str">
        <x:f>IF(A66="","",IF('Intake'!B66="","Missing correlation",IF(COUNTIFS('Intake'!$B$5:$B$104,'Intake'!B66)&gt;1,"Review duplicate","Unique")))</x:f>
      </x:c>
      <x:c r="H66" s="2" t="str">
        <x:f>IF(A66="","",IF(OR('Intake'!G66="",'Intake'!H66=""),"Missing date",IF('Intake'!H66&lt;'Intake'!G66,"Date order","OK")))</x:f>
      </x:c>
      <x:c r="I66" s="2" t="str">
        <x:f>IF(A66="","",IF(OR('Intake'!C66="",'Intake'!D66="",'Intake'!E66="",'Intake'!F66="",'Intake'!J66=""),"Missing field","OK"))</x:f>
      </x:c>
      <x:c r="J66" s="2" t="str">
        <x:f>IF(A66="","",IF('Intake'!K66&lt;&gt;"Closed","Open",IF(OR('Resolution Log'!B66="",'Resolution Log'!C66="",'Resolution Log'!D66="",'Resolution Log'!E66="",'Resolution Log'!G66=""),"Incomplete closure","Complete")))</x:f>
      </x:c>
      <x:c r="K66" s="2"/>
      <x:c r="L66" s="2"/>
      <x:c r="M66" s="2"/>
    </x:row>
    <x:row r="67">
      <x:c r="A67" s="2" t="str">
        <x:f>IF('Intake'!A67="","",'Intake'!A67)</x:f>
      </x:c>
      <x:c r="B67" s="4" t="str">
        <x:f>IF(A67="","",'Dashboard'!$B$4)</x:f>
      </x:c>
      <x:c r="C67" s="2" t="str">
        <x:f>IF(A67="","",IF('Intake'!G67="","",MAX(0,B67-'Intake'!G67)))</x:f>
      </x:c>
      <x:c r="D67" s="2" t="str">
        <x:f>IF(A67="","",IF('Intake'!H67="","",'Intake'!H67-B67))</x:f>
      </x:c>
      <x:c r="E67" s="2" t="str">
        <x:f>IF(A67="","",IF('Intake'!H67="","Missing promise",IF('Intake'!K67="Closed","Closed",IF(B67&gt;'Intake'!H67,"Past promise","Open"))))</x:f>
      </x:c>
      <x:c r="F67" s="2" t="str">
        <x:f>IF(A67="","",IF('Intake'!I67="","No event date",IF(B67&gt;='Intake'!I67,"Event due/past","Before event")))</x:f>
      </x:c>
      <x:c r="G67" s="2" t="str">
        <x:f>IF(A67="","",IF('Intake'!B67="","Missing correlation",IF(COUNTIFS('Intake'!$B$5:$B$104,'Intake'!B67)&gt;1,"Review duplicate","Unique")))</x:f>
      </x:c>
      <x:c r="H67" s="2" t="str">
        <x:f>IF(A67="","",IF(OR('Intake'!G67="",'Intake'!H67=""),"Missing date",IF('Intake'!H67&lt;'Intake'!G67,"Date order","OK")))</x:f>
      </x:c>
      <x:c r="I67" s="2" t="str">
        <x:f>IF(A67="","",IF(OR('Intake'!C67="",'Intake'!D67="",'Intake'!E67="",'Intake'!F67="",'Intake'!J67=""),"Missing field","OK"))</x:f>
      </x:c>
      <x:c r="J67" s="2" t="str">
        <x:f>IF(A67="","",IF('Intake'!K67&lt;&gt;"Closed","Open",IF(OR('Resolution Log'!B67="",'Resolution Log'!C67="",'Resolution Log'!D67="",'Resolution Log'!E67="",'Resolution Log'!G67=""),"Incomplete closure","Complete")))</x:f>
      </x:c>
      <x:c r="K67" s="2"/>
      <x:c r="L67" s="2"/>
      <x:c r="M67" s="2"/>
    </x:row>
    <x:row r="68">
      <x:c r="A68" s="2" t="str">
        <x:f>IF('Intake'!A68="","",'Intake'!A68)</x:f>
      </x:c>
      <x:c r="B68" s="4" t="str">
        <x:f>IF(A68="","",'Dashboard'!$B$4)</x:f>
      </x:c>
      <x:c r="C68" s="2" t="str">
        <x:f>IF(A68="","",IF('Intake'!G68="","",MAX(0,B68-'Intake'!G68)))</x:f>
      </x:c>
      <x:c r="D68" s="2" t="str">
        <x:f>IF(A68="","",IF('Intake'!H68="","",'Intake'!H68-B68))</x:f>
      </x:c>
      <x:c r="E68" s="2" t="str">
        <x:f>IF(A68="","",IF('Intake'!H68="","Missing promise",IF('Intake'!K68="Closed","Closed",IF(B68&gt;'Intake'!H68,"Past promise","Open"))))</x:f>
      </x:c>
      <x:c r="F68" s="2" t="str">
        <x:f>IF(A68="","",IF('Intake'!I68="","No event date",IF(B68&gt;='Intake'!I68,"Event due/past","Before event")))</x:f>
      </x:c>
      <x:c r="G68" s="2" t="str">
        <x:f>IF(A68="","",IF('Intake'!B68="","Missing correlation",IF(COUNTIFS('Intake'!$B$5:$B$104,'Intake'!B68)&gt;1,"Review duplicate","Unique")))</x:f>
      </x:c>
      <x:c r="H68" s="2" t="str">
        <x:f>IF(A68="","",IF(OR('Intake'!G68="",'Intake'!H68=""),"Missing date",IF('Intake'!H68&lt;'Intake'!G68,"Date order","OK")))</x:f>
      </x:c>
      <x:c r="I68" s="2" t="str">
        <x:f>IF(A68="","",IF(OR('Intake'!C68="",'Intake'!D68="",'Intake'!E68="",'Intake'!F68="",'Intake'!J68=""),"Missing field","OK"))</x:f>
      </x:c>
      <x:c r="J68" s="2" t="str">
        <x:f>IF(A68="","",IF('Intake'!K68&lt;&gt;"Closed","Open",IF(OR('Resolution Log'!B68="",'Resolution Log'!C68="",'Resolution Log'!D68="",'Resolution Log'!E68="",'Resolution Log'!G68=""),"Incomplete closure","Complete")))</x:f>
      </x:c>
      <x:c r="K68" s="2"/>
      <x:c r="L68" s="2"/>
      <x:c r="M68" s="2"/>
    </x:row>
    <x:row r="69">
      <x:c r="A69" s="2" t="str">
        <x:f>IF('Intake'!A69="","",'Intake'!A69)</x:f>
      </x:c>
      <x:c r="B69" s="4" t="str">
        <x:f>IF(A69="","",'Dashboard'!$B$4)</x:f>
      </x:c>
      <x:c r="C69" s="2" t="str">
        <x:f>IF(A69="","",IF('Intake'!G69="","",MAX(0,B69-'Intake'!G69)))</x:f>
      </x:c>
      <x:c r="D69" s="2" t="str">
        <x:f>IF(A69="","",IF('Intake'!H69="","",'Intake'!H69-B69))</x:f>
      </x:c>
      <x:c r="E69" s="2" t="str">
        <x:f>IF(A69="","",IF('Intake'!H69="","Missing promise",IF('Intake'!K69="Closed","Closed",IF(B69&gt;'Intake'!H69,"Past promise","Open"))))</x:f>
      </x:c>
      <x:c r="F69" s="2" t="str">
        <x:f>IF(A69="","",IF('Intake'!I69="","No event date",IF(B69&gt;='Intake'!I69,"Event due/past","Before event")))</x:f>
      </x:c>
      <x:c r="G69" s="2" t="str">
        <x:f>IF(A69="","",IF('Intake'!B69="","Missing correlation",IF(COUNTIFS('Intake'!$B$5:$B$104,'Intake'!B69)&gt;1,"Review duplicate","Unique")))</x:f>
      </x:c>
      <x:c r="H69" s="2" t="str">
        <x:f>IF(A69="","",IF(OR('Intake'!G69="",'Intake'!H69=""),"Missing date",IF('Intake'!H69&lt;'Intake'!G69,"Date order","OK")))</x:f>
      </x:c>
      <x:c r="I69" s="2" t="str">
        <x:f>IF(A69="","",IF(OR('Intake'!C69="",'Intake'!D69="",'Intake'!E69="",'Intake'!F69="",'Intake'!J69=""),"Missing field","OK"))</x:f>
      </x:c>
      <x:c r="J69" s="2" t="str">
        <x:f>IF(A69="","",IF('Intake'!K69&lt;&gt;"Closed","Open",IF(OR('Resolution Log'!B69="",'Resolution Log'!C69="",'Resolution Log'!D69="",'Resolution Log'!E69="",'Resolution Log'!G69=""),"Incomplete closure","Complete")))</x:f>
      </x:c>
      <x:c r="K69" s="2"/>
      <x:c r="L69" s="2"/>
      <x:c r="M69" s="2"/>
    </x:row>
    <x:row r="70">
      <x:c r="A70" s="2" t="str">
        <x:f>IF('Intake'!A70="","",'Intake'!A70)</x:f>
      </x:c>
      <x:c r="B70" s="4" t="str">
        <x:f>IF(A70="","",'Dashboard'!$B$4)</x:f>
      </x:c>
      <x:c r="C70" s="2" t="str">
        <x:f>IF(A70="","",IF('Intake'!G70="","",MAX(0,B70-'Intake'!G70)))</x:f>
      </x:c>
      <x:c r="D70" s="2" t="str">
        <x:f>IF(A70="","",IF('Intake'!H70="","",'Intake'!H70-B70))</x:f>
      </x:c>
      <x:c r="E70" s="2" t="str">
        <x:f>IF(A70="","",IF('Intake'!H70="","Missing promise",IF('Intake'!K70="Closed","Closed",IF(B70&gt;'Intake'!H70,"Past promise","Open"))))</x:f>
      </x:c>
      <x:c r="F70" s="2" t="str">
        <x:f>IF(A70="","",IF('Intake'!I70="","No event date",IF(B70&gt;='Intake'!I70,"Event due/past","Before event")))</x:f>
      </x:c>
      <x:c r="G70" s="2" t="str">
        <x:f>IF(A70="","",IF('Intake'!B70="","Missing correlation",IF(COUNTIFS('Intake'!$B$5:$B$104,'Intake'!B70)&gt;1,"Review duplicate","Unique")))</x:f>
      </x:c>
      <x:c r="H70" s="2" t="str">
        <x:f>IF(A70="","",IF(OR('Intake'!G70="",'Intake'!H70=""),"Missing date",IF('Intake'!H70&lt;'Intake'!G70,"Date order","OK")))</x:f>
      </x:c>
      <x:c r="I70" s="2" t="str">
        <x:f>IF(A70="","",IF(OR('Intake'!C70="",'Intake'!D70="",'Intake'!E70="",'Intake'!F70="",'Intake'!J70=""),"Missing field","OK"))</x:f>
      </x:c>
      <x:c r="J70" s="2" t="str">
        <x:f>IF(A70="","",IF('Intake'!K70&lt;&gt;"Closed","Open",IF(OR('Resolution Log'!B70="",'Resolution Log'!C70="",'Resolution Log'!D70="",'Resolution Log'!E70="",'Resolution Log'!G70=""),"Incomplete closure","Complete")))</x:f>
      </x:c>
      <x:c r="K70" s="2"/>
      <x:c r="L70" s="2"/>
      <x:c r="M70" s="2"/>
    </x:row>
    <x:row r="71">
      <x:c r="A71" s="2" t="str">
        <x:f>IF('Intake'!A71="","",'Intake'!A71)</x:f>
      </x:c>
      <x:c r="B71" s="4" t="str">
        <x:f>IF(A71="","",'Dashboard'!$B$4)</x:f>
      </x:c>
      <x:c r="C71" s="2" t="str">
        <x:f>IF(A71="","",IF('Intake'!G71="","",MAX(0,B71-'Intake'!G71)))</x:f>
      </x:c>
      <x:c r="D71" s="2" t="str">
        <x:f>IF(A71="","",IF('Intake'!H71="","",'Intake'!H71-B71))</x:f>
      </x:c>
      <x:c r="E71" s="2" t="str">
        <x:f>IF(A71="","",IF('Intake'!H71="","Missing promise",IF('Intake'!K71="Closed","Closed",IF(B71&gt;'Intake'!H71,"Past promise","Open"))))</x:f>
      </x:c>
      <x:c r="F71" s="2" t="str">
        <x:f>IF(A71="","",IF('Intake'!I71="","No event date",IF(B71&gt;='Intake'!I71,"Event due/past","Before event")))</x:f>
      </x:c>
      <x:c r="G71" s="2" t="str">
        <x:f>IF(A71="","",IF('Intake'!B71="","Missing correlation",IF(COUNTIFS('Intake'!$B$5:$B$104,'Intake'!B71)&gt;1,"Review duplicate","Unique")))</x:f>
      </x:c>
      <x:c r="H71" s="2" t="str">
        <x:f>IF(A71="","",IF(OR('Intake'!G71="",'Intake'!H71=""),"Missing date",IF('Intake'!H71&lt;'Intake'!G71,"Date order","OK")))</x:f>
      </x:c>
      <x:c r="I71" s="2" t="str">
        <x:f>IF(A71="","",IF(OR('Intake'!C71="",'Intake'!D71="",'Intake'!E71="",'Intake'!F71="",'Intake'!J71=""),"Missing field","OK"))</x:f>
      </x:c>
      <x:c r="J71" s="2" t="str">
        <x:f>IF(A71="","",IF('Intake'!K71&lt;&gt;"Closed","Open",IF(OR('Resolution Log'!B71="",'Resolution Log'!C71="",'Resolution Log'!D71="",'Resolution Log'!E71="",'Resolution Log'!G71=""),"Incomplete closure","Complete")))</x:f>
      </x:c>
      <x:c r="K71" s="2"/>
      <x:c r="L71" s="2"/>
      <x:c r="M71" s="2"/>
    </x:row>
    <x:row r="72">
      <x:c r="A72" s="2" t="str">
        <x:f>IF('Intake'!A72="","",'Intake'!A72)</x:f>
      </x:c>
      <x:c r="B72" s="4" t="str">
        <x:f>IF(A72="","",'Dashboard'!$B$4)</x:f>
      </x:c>
      <x:c r="C72" s="2" t="str">
        <x:f>IF(A72="","",IF('Intake'!G72="","",MAX(0,B72-'Intake'!G72)))</x:f>
      </x:c>
      <x:c r="D72" s="2" t="str">
        <x:f>IF(A72="","",IF('Intake'!H72="","",'Intake'!H72-B72))</x:f>
      </x:c>
      <x:c r="E72" s="2" t="str">
        <x:f>IF(A72="","",IF('Intake'!H72="","Missing promise",IF('Intake'!K72="Closed","Closed",IF(B72&gt;'Intake'!H72,"Past promise","Open"))))</x:f>
      </x:c>
      <x:c r="F72" s="2" t="str">
        <x:f>IF(A72="","",IF('Intake'!I72="","No event date",IF(B72&gt;='Intake'!I72,"Event due/past","Before event")))</x:f>
      </x:c>
      <x:c r="G72" s="2" t="str">
        <x:f>IF(A72="","",IF('Intake'!B72="","Missing correlation",IF(COUNTIFS('Intake'!$B$5:$B$104,'Intake'!B72)&gt;1,"Review duplicate","Unique")))</x:f>
      </x:c>
      <x:c r="H72" s="2" t="str">
        <x:f>IF(A72="","",IF(OR('Intake'!G72="",'Intake'!H72=""),"Missing date",IF('Intake'!H72&lt;'Intake'!G72,"Date order","OK")))</x:f>
      </x:c>
      <x:c r="I72" s="2" t="str">
        <x:f>IF(A72="","",IF(OR('Intake'!C72="",'Intake'!D72="",'Intake'!E72="",'Intake'!F72="",'Intake'!J72=""),"Missing field","OK"))</x:f>
      </x:c>
      <x:c r="J72" s="2" t="str">
        <x:f>IF(A72="","",IF('Intake'!K72&lt;&gt;"Closed","Open",IF(OR('Resolution Log'!B72="",'Resolution Log'!C72="",'Resolution Log'!D72="",'Resolution Log'!E72="",'Resolution Log'!G72=""),"Incomplete closure","Complete")))</x:f>
      </x:c>
      <x:c r="K72" s="2"/>
      <x:c r="L72" s="2"/>
      <x:c r="M72" s="2"/>
    </x:row>
    <x:row r="73">
      <x:c r="A73" s="2" t="str">
        <x:f>IF('Intake'!A73="","",'Intake'!A73)</x:f>
      </x:c>
      <x:c r="B73" s="4" t="str">
        <x:f>IF(A73="","",'Dashboard'!$B$4)</x:f>
      </x:c>
      <x:c r="C73" s="2" t="str">
        <x:f>IF(A73="","",IF('Intake'!G73="","",MAX(0,B73-'Intake'!G73)))</x:f>
      </x:c>
      <x:c r="D73" s="2" t="str">
        <x:f>IF(A73="","",IF('Intake'!H73="","",'Intake'!H73-B73))</x:f>
      </x:c>
      <x:c r="E73" s="2" t="str">
        <x:f>IF(A73="","",IF('Intake'!H73="","Missing promise",IF('Intake'!K73="Closed","Closed",IF(B73&gt;'Intake'!H73,"Past promise","Open"))))</x:f>
      </x:c>
      <x:c r="F73" s="2" t="str">
        <x:f>IF(A73="","",IF('Intake'!I73="","No event date",IF(B73&gt;='Intake'!I73,"Event due/past","Before event")))</x:f>
      </x:c>
      <x:c r="G73" s="2" t="str">
        <x:f>IF(A73="","",IF('Intake'!B73="","Missing correlation",IF(COUNTIFS('Intake'!$B$5:$B$104,'Intake'!B73)&gt;1,"Review duplicate","Unique")))</x:f>
      </x:c>
      <x:c r="H73" s="2" t="str">
        <x:f>IF(A73="","",IF(OR('Intake'!G73="",'Intake'!H73=""),"Missing date",IF('Intake'!H73&lt;'Intake'!G73,"Date order","OK")))</x:f>
      </x:c>
      <x:c r="I73" s="2" t="str">
        <x:f>IF(A73="","",IF(OR('Intake'!C73="",'Intake'!D73="",'Intake'!E73="",'Intake'!F73="",'Intake'!J73=""),"Missing field","OK"))</x:f>
      </x:c>
      <x:c r="J73" s="2" t="str">
        <x:f>IF(A73="","",IF('Intake'!K73&lt;&gt;"Closed","Open",IF(OR('Resolution Log'!B73="",'Resolution Log'!C73="",'Resolution Log'!D73="",'Resolution Log'!E73="",'Resolution Log'!G73=""),"Incomplete closure","Complete")))</x:f>
      </x:c>
      <x:c r="K73" s="2"/>
      <x:c r="L73" s="2"/>
      <x:c r="M73" s="2"/>
    </x:row>
    <x:row r="74">
      <x:c r="A74" s="2" t="str">
        <x:f>IF('Intake'!A74="","",'Intake'!A74)</x:f>
      </x:c>
      <x:c r="B74" s="4" t="str">
        <x:f>IF(A74="","",'Dashboard'!$B$4)</x:f>
      </x:c>
      <x:c r="C74" s="2" t="str">
        <x:f>IF(A74="","",IF('Intake'!G74="","",MAX(0,B74-'Intake'!G74)))</x:f>
      </x:c>
      <x:c r="D74" s="2" t="str">
        <x:f>IF(A74="","",IF('Intake'!H74="","",'Intake'!H74-B74))</x:f>
      </x:c>
      <x:c r="E74" s="2" t="str">
        <x:f>IF(A74="","",IF('Intake'!H74="","Missing promise",IF('Intake'!K74="Closed","Closed",IF(B74&gt;'Intake'!H74,"Past promise","Open"))))</x:f>
      </x:c>
      <x:c r="F74" s="2" t="str">
        <x:f>IF(A74="","",IF('Intake'!I74="","No event date",IF(B74&gt;='Intake'!I74,"Event due/past","Before event")))</x:f>
      </x:c>
      <x:c r="G74" s="2" t="str">
        <x:f>IF(A74="","",IF('Intake'!B74="","Missing correlation",IF(COUNTIFS('Intake'!$B$5:$B$104,'Intake'!B74)&gt;1,"Review duplicate","Unique")))</x:f>
      </x:c>
      <x:c r="H74" s="2" t="str">
        <x:f>IF(A74="","",IF(OR('Intake'!G74="",'Intake'!H74=""),"Missing date",IF('Intake'!H74&lt;'Intake'!G74,"Date order","OK")))</x:f>
      </x:c>
      <x:c r="I74" s="2" t="str">
        <x:f>IF(A74="","",IF(OR('Intake'!C74="",'Intake'!D74="",'Intake'!E74="",'Intake'!F74="",'Intake'!J74=""),"Missing field","OK"))</x:f>
      </x:c>
      <x:c r="J74" s="2" t="str">
        <x:f>IF(A74="","",IF('Intake'!K74&lt;&gt;"Closed","Open",IF(OR('Resolution Log'!B74="",'Resolution Log'!C74="",'Resolution Log'!D74="",'Resolution Log'!E74="",'Resolution Log'!G74=""),"Incomplete closure","Complete")))</x:f>
      </x:c>
      <x:c r="K74" s="2"/>
      <x:c r="L74" s="2"/>
      <x:c r="M74" s="2"/>
    </x:row>
    <x:row r="75">
      <x:c r="A75" s="2" t="str">
        <x:f>IF('Intake'!A75="","",'Intake'!A75)</x:f>
      </x:c>
      <x:c r="B75" s="4" t="str">
        <x:f>IF(A75="","",'Dashboard'!$B$4)</x:f>
      </x:c>
      <x:c r="C75" s="2" t="str">
        <x:f>IF(A75="","",IF('Intake'!G75="","",MAX(0,B75-'Intake'!G75)))</x:f>
      </x:c>
      <x:c r="D75" s="2" t="str">
        <x:f>IF(A75="","",IF('Intake'!H75="","",'Intake'!H75-B75))</x:f>
      </x:c>
      <x:c r="E75" s="2" t="str">
        <x:f>IF(A75="","",IF('Intake'!H75="","Missing promise",IF('Intake'!K75="Closed","Closed",IF(B75&gt;'Intake'!H75,"Past promise","Open"))))</x:f>
      </x:c>
      <x:c r="F75" s="2" t="str">
        <x:f>IF(A75="","",IF('Intake'!I75="","No event date",IF(B75&gt;='Intake'!I75,"Event due/past","Before event")))</x:f>
      </x:c>
      <x:c r="G75" s="2" t="str">
        <x:f>IF(A75="","",IF('Intake'!B75="","Missing correlation",IF(COUNTIFS('Intake'!$B$5:$B$104,'Intake'!B75)&gt;1,"Review duplicate","Unique")))</x:f>
      </x:c>
      <x:c r="H75" s="2" t="str">
        <x:f>IF(A75="","",IF(OR('Intake'!G75="",'Intake'!H75=""),"Missing date",IF('Intake'!H75&lt;'Intake'!G75,"Date order","OK")))</x:f>
      </x:c>
      <x:c r="I75" s="2" t="str">
        <x:f>IF(A75="","",IF(OR('Intake'!C75="",'Intake'!D75="",'Intake'!E75="",'Intake'!F75="",'Intake'!J75=""),"Missing field","OK"))</x:f>
      </x:c>
      <x:c r="J75" s="2" t="str">
        <x:f>IF(A75="","",IF('Intake'!K75&lt;&gt;"Closed","Open",IF(OR('Resolution Log'!B75="",'Resolution Log'!C75="",'Resolution Log'!D75="",'Resolution Log'!E75="",'Resolution Log'!G75=""),"Incomplete closure","Complete")))</x:f>
      </x:c>
      <x:c r="K75" s="2"/>
      <x:c r="L75" s="2"/>
      <x:c r="M75" s="2"/>
    </x:row>
    <x:row r="76">
      <x:c r="A76" s="2" t="str">
        <x:f>IF('Intake'!A76="","",'Intake'!A76)</x:f>
      </x:c>
      <x:c r="B76" s="4" t="str">
        <x:f>IF(A76="","",'Dashboard'!$B$4)</x:f>
      </x:c>
      <x:c r="C76" s="2" t="str">
        <x:f>IF(A76="","",IF('Intake'!G76="","",MAX(0,B76-'Intake'!G76)))</x:f>
      </x:c>
      <x:c r="D76" s="2" t="str">
        <x:f>IF(A76="","",IF('Intake'!H76="","",'Intake'!H76-B76))</x:f>
      </x:c>
      <x:c r="E76" s="2" t="str">
        <x:f>IF(A76="","",IF('Intake'!H76="","Missing promise",IF('Intake'!K76="Closed","Closed",IF(B76&gt;'Intake'!H76,"Past promise","Open"))))</x:f>
      </x:c>
      <x:c r="F76" s="2" t="str">
        <x:f>IF(A76="","",IF('Intake'!I76="","No event date",IF(B76&gt;='Intake'!I76,"Event due/past","Before event")))</x:f>
      </x:c>
      <x:c r="G76" s="2" t="str">
        <x:f>IF(A76="","",IF('Intake'!B76="","Missing correlation",IF(COUNTIFS('Intake'!$B$5:$B$104,'Intake'!B76)&gt;1,"Review duplicate","Unique")))</x:f>
      </x:c>
      <x:c r="H76" s="2" t="str">
        <x:f>IF(A76="","",IF(OR('Intake'!G76="",'Intake'!H76=""),"Missing date",IF('Intake'!H76&lt;'Intake'!G76,"Date order","OK")))</x:f>
      </x:c>
      <x:c r="I76" s="2" t="str">
        <x:f>IF(A76="","",IF(OR('Intake'!C76="",'Intake'!D76="",'Intake'!E76="",'Intake'!F76="",'Intake'!J76=""),"Missing field","OK"))</x:f>
      </x:c>
      <x:c r="J76" s="2" t="str">
        <x:f>IF(A76="","",IF('Intake'!K76&lt;&gt;"Closed","Open",IF(OR('Resolution Log'!B76="",'Resolution Log'!C76="",'Resolution Log'!D76="",'Resolution Log'!E76="",'Resolution Log'!G76=""),"Incomplete closure","Complete")))</x:f>
      </x:c>
      <x:c r="K76" s="2"/>
      <x:c r="L76" s="2"/>
      <x:c r="M76" s="2"/>
    </x:row>
    <x:row r="77">
      <x:c r="A77" s="2" t="str">
        <x:f>IF('Intake'!A77="","",'Intake'!A77)</x:f>
      </x:c>
      <x:c r="B77" s="4" t="str">
        <x:f>IF(A77="","",'Dashboard'!$B$4)</x:f>
      </x:c>
      <x:c r="C77" s="2" t="str">
        <x:f>IF(A77="","",IF('Intake'!G77="","",MAX(0,B77-'Intake'!G77)))</x:f>
      </x:c>
      <x:c r="D77" s="2" t="str">
        <x:f>IF(A77="","",IF('Intake'!H77="","",'Intake'!H77-B77))</x:f>
      </x:c>
      <x:c r="E77" s="2" t="str">
        <x:f>IF(A77="","",IF('Intake'!H77="","Missing promise",IF('Intake'!K77="Closed","Closed",IF(B77&gt;'Intake'!H77,"Past promise","Open"))))</x:f>
      </x:c>
      <x:c r="F77" s="2" t="str">
        <x:f>IF(A77="","",IF('Intake'!I77="","No event date",IF(B77&gt;='Intake'!I77,"Event due/past","Before event")))</x:f>
      </x:c>
      <x:c r="G77" s="2" t="str">
        <x:f>IF(A77="","",IF('Intake'!B77="","Missing correlation",IF(COUNTIFS('Intake'!$B$5:$B$104,'Intake'!B77)&gt;1,"Review duplicate","Unique")))</x:f>
      </x:c>
      <x:c r="H77" s="2" t="str">
        <x:f>IF(A77="","",IF(OR('Intake'!G77="",'Intake'!H77=""),"Missing date",IF('Intake'!H77&lt;'Intake'!G77,"Date order","OK")))</x:f>
      </x:c>
      <x:c r="I77" s="2" t="str">
        <x:f>IF(A77="","",IF(OR('Intake'!C77="",'Intake'!D77="",'Intake'!E77="",'Intake'!F77="",'Intake'!J77=""),"Missing field","OK"))</x:f>
      </x:c>
      <x:c r="J77" s="2" t="str">
        <x:f>IF(A77="","",IF('Intake'!K77&lt;&gt;"Closed","Open",IF(OR('Resolution Log'!B77="",'Resolution Log'!C77="",'Resolution Log'!D77="",'Resolution Log'!E77="",'Resolution Log'!G77=""),"Incomplete closure","Complete")))</x:f>
      </x:c>
      <x:c r="K77" s="2"/>
      <x:c r="L77" s="2"/>
      <x:c r="M77" s="2"/>
    </x:row>
    <x:row r="78">
      <x:c r="A78" s="2" t="str">
        <x:f>IF('Intake'!A78="","",'Intake'!A78)</x:f>
      </x:c>
      <x:c r="B78" s="4" t="str">
        <x:f>IF(A78="","",'Dashboard'!$B$4)</x:f>
      </x:c>
      <x:c r="C78" s="2" t="str">
        <x:f>IF(A78="","",IF('Intake'!G78="","",MAX(0,B78-'Intake'!G78)))</x:f>
      </x:c>
      <x:c r="D78" s="2" t="str">
        <x:f>IF(A78="","",IF('Intake'!H78="","",'Intake'!H78-B78))</x:f>
      </x:c>
      <x:c r="E78" s="2" t="str">
        <x:f>IF(A78="","",IF('Intake'!H78="","Missing promise",IF('Intake'!K78="Closed","Closed",IF(B78&gt;'Intake'!H78,"Past promise","Open"))))</x:f>
      </x:c>
      <x:c r="F78" s="2" t="str">
        <x:f>IF(A78="","",IF('Intake'!I78="","No event date",IF(B78&gt;='Intake'!I78,"Event due/past","Before event")))</x:f>
      </x:c>
      <x:c r="G78" s="2" t="str">
        <x:f>IF(A78="","",IF('Intake'!B78="","Missing correlation",IF(COUNTIFS('Intake'!$B$5:$B$104,'Intake'!B78)&gt;1,"Review duplicate","Unique")))</x:f>
      </x:c>
      <x:c r="H78" s="2" t="str">
        <x:f>IF(A78="","",IF(OR('Intake'!G78="",'Intake'!H78=""),"Missing date",IF('Intake'!H78&lt;'Intake'!G78,"Date order","OK")))</x:f>
      </x:c>
      <x:c r="I78" s="2" t="str">
        <x:f>IF(A78="","",IF(OR('Intake'!C78="",'Intake'!D78="",'Intake'!E78="",'Intake'!F78="",'Intake'!J78=""),"Missing field","OK"))</x:f>
      </x:c>
      <x:c r="J78" s="2" t="str">
        <x:f>IF(A78="","",IF('Intake'!K78&lt;&gt;"Closed","Open",IF(OR('Resolution Log'!B78="",'Resolution Log'!C78="",'Resolution Log'!D78="",'Resolution Log'!E78="",'Resolution Log'!G78=""),"Incomplete closure","Complete")))</x:f>
      </x:c>
      <x:c r="K78" s="2"/>
      <x:c r="L78" s="2"/>
      <x:c r="M78" s="2"/>
    </x:row>
    <x:row r="79">
      <x:c r="A79" s="2" t="str">
        <x:f>IF('Intake'!A79="","",'Intake'!A79)</x:f>
      </x:c>
      <x:c r="B79" s="4" t="str">
        <x:f>IF(A79="","",'Dashboard'!$B$4)</x:f>
      </x:c>
      <x:c r="C79" s="2" t="str">
        <x:f>IF(A79="","",IF('Intake'!G79="","",MAX(0,B79-'Intake'!G79)))</x:f>
      </x:c>
      <x:c r="D79" s="2" t="str">
        <x:f>IF(A79="","",IF('Intake'!H79="","",'Intake'!H79-B79))</x:f>
      </x:c>
      <x:c r="E79" s="2" t="str">
        <x:f>IF(A79="","",IF('Intake'!H79="","Missing promise",IF('Intake'!K79="Closed","Closed",IF(B79&gt;'Intake'!H79,"Past promise","Open"))))</x:f>
      </x:c>
      <x:c r="F79" s="2" t="str">
        <x:f>IF(A79="","",IF('Intake'!I79="","No event date",IF(B79&gt;='Intake'!I79,"Event due/past","Before event")))</x:f>
      </x:c>
      <x:c r="G79" s="2" t="str">
        <x:f>IF(A79="","",IF('Intake'!B79="","Missing correlation",IF(COUNTIFS('Intake'!$B$5:$B$104,'Intake'!B79)&gt;1,"Review duplicate","Unique")))</x:f>
      </x:c>
      <x:c r="H79" s="2" t="str">
        <x:f>IF(A79="","",IF(OR('Intake'!G79="",'Intake'!H79=""),"Missing date",IF('Intake'!H79&lt;'Intake'!G79,"Date order","OK")))</x:f>
      </x:c>
      <x:c r="I79" s="2" t="str">
        <x:f>IF(A79="","",IF(OR('Intake'!C79="",'Intake'!D79="",'Intake'!E79="",'Intake'!F79="",'Intake'!J79=""),"Missing field","OK"))</x:f>
      </x:c>
      <x:c r="J79" s="2" t="str">
        <x:f>IF(A79="","",IF('Intake'!K79&lt;&gt;"Closed","Open",IF(OR('Resolution Log'!B79="",'Resolution Log'!C79="",'Resolution Log'!D79="",'Resolution Log'!E79="",'Resolution Log'!G79=""),"Incomplete closure","Complete")))</x:f>
      </x:c>
      <x:c r="K79" s="2"/>
      <x:c r="L79" s="2"/>
      <x:c r="M79" s="2"/>
    </x:row>
    <x:row r="80">
      <x:c r="A80" s="2" t="str">
        <x:f>IF('Intake'!A80="","",'Intake'!A80)</x:f>
      </x:c>
      <x:c r="B80" s="4" t="str">
        <x:f>IF(A80="","",'Dashboard'!$B$4)</x:f>
      </x:c>
      <x:c r="C80" s="2" t="str">
        <x:f>IF(A80="","",IF('Intake'!G80="","",MAX(0,B80-'Intake'!G80)))</x:f>
      </x:c>
      <x:c r="D80" s="2" t="str">
        <x:f>IF(A80="","",IF('Intake'!H80="","",'Intake'!H80-B80))</x:f>
      </x:c>
      <x:c r="E80" s="2" t="str">
        <x:f>IF(A80="","",IF('Intake'!H80="","Missing promise",IF('Intake'!K80="Closed","Closed",IF(B80&gt;'Intake'!H80,"Past promise","Open"))))</x:f>
      </x:c>
      <x:c r="F80" s="2" t="str">
        <x:f>IF(A80="","",IF('Intake'!I80="","No event date",IF(B80&gt;='Intake'!I80,"Event due/past","Before event")))</x:f>
      </x:c>
      <x:c r="G80" s="2" t="str">
        <x:f>IF(A80="","",IF('Intake'!B80="","Missing correlation",IF(COUNTIFS('Intake'!$B$5:$B$104,'Intake'!B80)&gt;1,"Review duplicate","Unique")))</x:f>
      </x:c>
      <x:c r="H80" s="2" t="str">
        <x:f>IF(A80="","",IF(OR('Intake'!G80="",'Intake'!H80=""),"Missing date",IF('Intake'!H80&lt;'Intake'!G80,"Date order","OK")))</x:f>
      </x:c>
      <x:c r="I80" s="2" t="str">
        <x:f>IF(A80="","",IF(OR('Intake'!C80="",'Intake'!D80="",'Intake'!E80="",'Intake'!F80="",'Intake'!J80=""),"Missing field","OK"))</x:f>
      </x:c>
      <x:c r="J80" s="2" t="str">
        <x:f>IF(A80="","",IF('Intake'!K80&lt;&gt;"Closed","Open",IF(OR('Resolution Log'!B80="",'Resolution Log'!C80="",'Resolution Log'!D80="",'Resolution Log'!E80="",'Resolution Log'!G80=""),"Incomplete closure","Complete")))</x:f>
      </x:c>
      <x:c r="K80" s="2"/>
      <x:c r="L80" s="2"/>
      <x:c r="M80" s="2"/>
    </x:row>
    <x:row r="81">
      <x:c r="A81" s="2" t="str">
        <x:f>IF('Intake'!A81="","",'Intake'!A81)</x:f>
      </x:c>
      <x:c r="B81" s="4" t="str">
        <x:f>IF(A81="","",'Dashboard'!$B$4)</x:f>
      </x:c>
      <x:c r="C81" s="2" t="str">
        <x:f>IF(A81="","",IF('Intake'!G81="","",MAX(0,B81-'Intake'!G81)))</x:f>
      </x:c>
      <x:c r="D81" s="2" t="str">
        <x:f>IF(A81="","",IF('Intake'!H81="","",'Intake'!H81-B81))</x:f>
      </x:c>
      <x:c r="E81" s="2" t="str">
        <x:f>IF(A81="","",IF('Intake'!H81="","Missing promise",IF('Intake'!K81="Closed","Closed",IF(B81&gt;'Intake'!H81,"Past promise","Open"))))</x:f>
      </x:c>
      <x:c r="F81" s="2" t="str">
        <x:f>IF(A81="","",IF('Intake'!I81="","No event date",IF(B81&gt;='Intake'!I81,"Event due/past","Before event")))</x:f>
      </x:c>
      <x:c r="G81" s="2" t="str">
        <x:f>IF(A81="","",IF('Intake'!B81="","Missing correlation",IF(COUNTIFS('Intake'!$B$5:$B$104,'Intake'!B81)&gt;1,"Review duplicate","Unique")))</x:f>
      </x:c>
      <x:c r="H81" s="2" t="str">
        <x:f>IF(A81="","",IF(OR('Intake'!G81="",'Intake'!H81=""),"Missing date",IF('Intake'!H81&lt;'Intake'!G81,"Date order","OK")))</x:f>
      </x:c>
      <x:c r="I81" s="2" t="str">
        <x:f>IF(A81="","",IF(OR('Intake'!C81="",'Intake'!D81="",'Intake'!E81="",'Intake'!F81="",'Intake'!J81=""),"Missing field","OK"))</x:f>
      </x:c>
      <x:c r="J81" s="2" t="str">
        <x:f>IF(A81="","",IF('Intake'!K81&lt;&gt;"Closed","Open",IF(OR('Resolution Log'!B81="",'Resolution Log'!C81="",'Resolution Log'!D81="",'Resolution Log'!E81="",'Resolution Log'!G81=""),"Incomplete closure","Complete")))</x:f>
      </x:c>
      <x:c r="K81" s="2"/>
      <x:c r="L81" s="2"/>
      <x:c r="M81" s="2"/>
    </x:row>
    <x:row r="82">
      <x:c r="A82" s="2" t="str">
        <x:f>IF('Intake'!A82="","",'Intake'!A82)</x:f>
      </x:c>
      <x:c r="B82" s="4" t="str">
        <x:f>IF(A82="","",'Dashboard'!$B$4)</x:f>
      </x:c>
      <x:c r="C82" s="2" t="str">
        <x:f>IF(A82="","",IF('Intake'!G82="","",MAX(0,B82-'Intake'!G82)))</x:f>
      </x:c>
      <x:c r="D82" s="2" t="str">
        <x:f>IF(A82="","",IF('Intake'!H82="","",'Intake'!H82-B82))</x:f>
      </x:c>
      <x:c r="E82" s="2" t="str">
        <x:f>IF(A82="","",IF('Intake'!H82="","Missing promise",IF('Intake'!K82="Closed","Closed",IF(B82&gt;'Intake'!H82,"Past promise","Open"))))</x:f>
      </x:c>
      <x:c r="F82" s="2" t="str">
        <x:f>IF(A82="","",IF('Intake'!I82="","No event date",IF(B82&gt;='Intake'!I82,"Event due/past","Before event")))</x:f>
      </x:c>
      <x:c r="G82" s="2" t="str">
        <x:f>IF(A82="","",IF('Intake'!B82="","Missing correlation",IF(COUNTIFS('Intake'!$B$5:$B$104,'Intake'!B82)&gt;1,"Review duplicate","Unique")))</x:f>
      </x:c>
      <x:c r="H82" s="2" t="str">
        <x:f>IF(A82="","",IF(OR('Intake'!G82="",'Intake'!H82=""),"Missing date",IF('Intake'!H82&lt;'Intake'!G82,"Date order","OK")))</x:f>
      </x:c>
      <x:c r="I82" s="2" t="str">
        <x:f>IF(A82="","",IF(OR('Intake'!C82="",'Intake'!D82="",'Intake'!E82="",'Intake'!F82="",'Intake'!J82=""),"Missing field","OK"))</x:f>
      </x:c>
      <x:c r="J82" s="2" t="str">
        <x:f>IF(A82="","",IF('Intake'!K82&lt;&gt;"Closed","Open",IF(OR('Resolution Log'!B82="",'Resolution Log'!C82="",'Resolution Log'!D82="",'Resolution Log'!E82="",'Resolution Log'!G82=""),"Incomplete closure","Complete")))</x:f>
      </x:c>
      <x:c r="K82" s="2"/>
      <x:c r="L82" s="2"/>
      <x:c r="M82" s="2"/>
    </x:row>
    <x:row r="83">
      <x:c r="A83" s="2" t="str">
        <x:f>IF('Intake'!A83="","",'Intake'!A83)</x:f>
      </x:c>
      <x:c r="B83" s="4" t="str">
        <x:f>IF(A83="","",'Dashboard'!$B$4)</x:f>
      </x:c>
      <x:c r="C83" s="2" t="str">
        <x:f>IF(A83="","",IF('Intake'!G83="","",MAX(0,B83-'Intake'!G83)))</x:f>
      </x:c>
      <x:c r="D83" s="2" t="str">
        <x:f>IF(A83="","",IF('Intake'!H83="","",'Intake'!H83-B83))</x:f>
      </x:c>
      <x:c r="E83" s="2" t="str">
        <x:f>IF(A83="","",IF('Intake'!H83="","Missing promise",IF('Intake'!K83="Closed","Closed",IF(B83&gt;'Intake'!H83,"Past promise","Open"))))</x:f>
      </x:c>
      <x:c r="F83" s="2" t="str">
        <x:f>IF(A83="","",IF('Intake'!I83="","No event date",IF(B83&gt;='Intake'!I83,"Event due/past","Before event")))</x:f>
      </x:c>
      <x:c r="G83" s="2" t="str">
        <x:f>IF(A83="","",IF('Intake'!B83="","Missing correlation",IF(COUNTIFS('Intake'!$B$5:$B$104,'Intake'!B83)&gt;1,"Review duplicate","Unique")))</x:f>
      </x:c>
      <x:c r="H83" s="2" t="str">
        <x:f>IF(A83="","",IF(OR('Intake'!G83="",'Intake'!H83=""),"Missing date",IF('Intake'!H83&lt;'Intake'!G83,"Date order","OK")))</x:f>
      </x:c>
      <x:c r="I83" s="2" t="str">
        <x:f>IF(A83="","",IF(OR('Intake'!C83="",'Intake'!D83="",'Intake'!E83="",'Intake'!F83="",'Intake'!J83=""),"Missing field","OK"))</x:f>
      </x:c>
      <x:c r="J83" s="2" t="str">
        <x:f>IF(A83="","",IF('Intake'!K83&lt;&gt;"Closed","Open",IF(OR('Resolution Log'!B83="",'Resolution Log'!C83="",'Resolution Log'!D83="",'Resolution Log'!E83="",'Resolution Log'!G83=""),"Incomplete closure","Complete")))</x:f>
      </x:c>
      <x:c r="K83" s="2"/>
      <x:c r="L83" s="2"/>
      <x:c r="M83" s="2"/>
    </x:row>
    <x:row r="84">
      <x:c r="A84" s="2" t="str">
        <x:f>IF('Intake'!A84="","",'Intake'!A84)</x:f>
      </x:c>
      <x:c r="B84" s="4" t="str">
        <x:f>IF(A84="","",'Dashboard'!$B$4)</x:f>
      </x:c>
      <x:c r="C84" s="2" t="str">
        <x:f>IF(A84="","",IF('Intake'!G84="","",MAX(0,B84-'Intake'!G84)))</x:f>
      </x:c>
      <x:c r="D84" s="2" t="str">
        <x:f>IF(A84="","",IF('Intake'!H84="","",'Intake'!H84-B84))</x:f>
      </x:c>
      <x:c r="E84" s="2" t="str">
        <x:f>IF(A84="","",IF('Intake'!H84="","Missing promise",IF('Intake'!K84="Closed","Closed",IF(B84&gt;'Intake'!H84,"Past promise","Open"))))</x:f>
      </x:c>
      <x:c r="F84" s="2" t="str">
        <x:f>IF(A84="","",IF('Intake'!I84="","No event date",IF(B84&gt;='Intake'!I84,"Event due/past","Before event")))</x:f>
      </x:c>
      <x:c r="G84" s="2" t="str">
        <x:f>IF(A84="","",IF('Intake'!B84="","Missing correlation",IF(COUNTIFS('Intake'!$B$5:$B$104,'Intake'!B84)&gt;1,"Review duplicate","Unique")))</x:f>
      </x:c>
      <x:c r="H84" s="2" t="str">
        <x:f>IF(A84="","",IF(OR('Intake'!G84="",'Intake'!H84=""),"Missing date",IF('Intake'!H84&lt;'Intake'!G84,"Date order","OK")))</x:f>
      </x:c>
      <x:c r="I84" s="2" t="str">
        <x:f>IF(A84="","",IF(OR('Intake'!C84="",'Intake'!D84="",'Intake'!E84="",'Intake'!F84="",'Intake'!J84=""),"Missing field","OK"))</x:f>
      </x:c>
      <x:c r="J84" s="2" t="str">
        <x:f>IF(A84="","",IF('Intake'!K84&lt;&gt;"Closed","Open",IF(OR('Resolution Log'!B84="",'Resolution Log'!C84="",'Resolution Log'!D84="",'Resolution Log'!E84="",'Resolution Log'!G84=""),"Incomplete closure","Complete")))</x:f>
      </x:c>
      <x:c r="K84" s="2"/>
      <x:c r="L84" s="2"/>
      <x:c r="M84" s="2"/>
    </x:row>
    <x:row r="85">
      <x:c r="A85" s="2" t="str">
        <x:f>IF('Intake'!A85="","",'Intake'!A85)</x:f>
      </x:c>
      <x:c r="B85" s="4" t="str">
        <x:f>IF(A85="","",'Dashboard'!$B$4)</x:f>
      </x:c>
      <x:c r="C85" s="2" t="str">
        <x:f>IF(A85="","",IF('Intake'!G85="","",MAX(0,B85-'Intake'!G85)))</x:f>
      </x:c>
      <x:c r="D85" s="2" t="str">
        <x:f>IF(A85="","",IF('Intake'!H85="","",'Intake'!H85-B85))</x:f>
      </x:c>
      <x:c r="E85" s="2" t="str">
        <x:f>IF(A85="","",IF('Intake'!H85="","Missing promise",IF('Intake'!K85="Closed","Closed",IF(B85&gt;'Intake'!H85,"Past promise","Open"))))</x:f>
      </x:c>
      <x:c r="F85" s="2" t="str">
        <x:f>IF(A85="","",IF('Intake'!I85="","No event date",IF(B85&gt;='Intake'!I85,"Event due/past","Before event")))</x:f>
      </x:c>
      <x:c r="G85" s="2" t="str">
        <x:f>IF(A85="","",IF('Intake'!B85="","Missing correlation",IF(COUNTIFS('Intake'!$B$5:$B$104,'Intake'!B85)&gt;1,"Review duplicate","Unique")))</x:f>
      </x:c>
      <x:c r="H85" s="2" t="str">
        <x:f>IF(A85="","",IF(OR('Intake'!G85="",'Intake'!H85=""),"Missing date",IF('Intake'!H85&lt;'Intake'!G85,"Date order","OK")))</x:f>
      </x:c>
      <x:c r="I85" s="2" t="str">
        <x:f>IF(A85="","",IF(OR('Intake'!C85="",'Intake'!D85="",'Intake'!E85="",'Intake'!F85="",'Intake'!J85=""),"Missing field","OK"))</x:f>
      </x:c>
      <x:c r="J85" s="2" t="str">
        <x:f>IF(A85="","",IF('Intake'!K85&lt;&gt;"Closed","Open",IF(OR('Resolution Log'!B85="",'Resolution Log'!C85="",'Resolution Log'!D85="",'Resolution Log'!E85="",'Resolution Log'!G85=""),"Incomplete closure","Complete")))</x:f>
      </x:c>
      <x:c r="K85" s="2"/>
      <x:c r="L85" s="2"/>
      <x:c r="M85" s="2"/>
    </x:row>
    <x:row r="86">
      <x:c r="A86" s="2" t="str">
        <x:f>IF('Intake'!A86="","",'Intake'!A86)</x:f>
      </x:c>
      <x:c r="B86" s="4" t="str">
        <x:f>IF(A86="","",'Dashboard'!$B$4)</x:f>
      </x:c>
      <x:c r="C86" s="2" t="str">
        <x:f>IF(A86="","",IF('Intake'!G86="","",MAX(0,B86-'Intake'!G86)))</x:f>
      </x:c>
      <x:c r="D86" s="2" t="str">
        <x:f>IF(A86="","",IF('Intake'!H86="","",'Intake'!H86-B86))</x:f>
      </x:c>
      <x:c r="E86" s="2" t="str">
        <x:f>IF(A86="","",IF('Intake'!H86="","Missing promise",IF('Intake'!K86="Closed","Closed",IF(B86&gt;'Intake'!H86,"Past promise","Open"))))</x:f>
      </x:c>
      <x:c r="F86" s="2" t="str">
        <x:f>IF(A86="","",IF('Intake'!I86="","No event date",IF(B86&gt;='Intake'!I86,"Event due/past","Before event")))</x:f>
      </x:c>
      <x:c r="G86" s="2" t="str">
        <x:f>IF(A86="","",IF('Intake'!B86="","Missing correlation",IF(COUNTIFS('Intake'!$B$5:$B$104,'Intake'!B86)&gt;1,"Review duplicate","Unique")))</x:f>
      </x:c>
      <x:c r="H86" s="2" t="str">
        <x:f>IF(A86="","",IF(OR('Intake'!G86="",'Intake'!H86=""),"Missing date",IF('Intake'!H86&lt;'Intake'!G86,"Date order","OK")))</x:f>
      </x:c>
      <x:c r="I86" s="2" t="str">
        <x:f>IF(A86="","",IF(OR('Intake'!C86="",'Intake'!D86="",'Intake'!E86="",'Intake'!F86="",'Intake'!J86=""),"Missing field","OK"))</x:f>
      </x:c>
      <x:c r="J86" s="2" t="str">
        <x:f>IF(A86="","",IF('Intake'!K86&lt;&gt;"Closed","Open",IF(OR('Resolution Log'!B86="",'Resolution Log'!C86="",'Resolution Log'!D86="",'Resolution Log'!E86="",'Resolution Log'!G86=""),"Incomplete closure","Complete")))</x:f>
      </x:c>
      <x:c r="K86" s="2"/>
      <x:c r="L86" s="2"/>
      <x:c r="M86" s="2"/>
    </x:row>
    <x:row r="87">
      <x:c r="A87" s="2" t="str">
        <x:f>IF('Intake'!A87="","",'Intake'!A87)</x:f>
      </x:c>
      <x:c r="B87" s="4" t="str">
        <x:f>IF(A87="","",'Dashboard'!$B$4)</x:f>
      </x:c>
      <x:c r="C87" s="2" t="str">
        <x:f>IF(A87="","",IF('Intake'!G87="","",MAX(0,B87-'Intake'!G87)))</x:f>
      </x:c>
      <x:c r="D87" s="2" t="str">
        <x:f>IF(A87="","",IF('Intake'!H87="","",'Intake'!H87-B87))</x:f>
      </x:c>
      <x:c r="E87" s="2" t="str">
        <x:f>IF(A87="","",IF('Intake'!H87="","Missing promise",IF('Intake'!K87="Closed","Closed",IF(B87&gt;'Intake'!H87,"Past promise","Open"))))</x:f>
      </x:c>
      <x:c r="F87" s="2" t="str">
        <x:f>IF(A87="","",IF('Intake'!I87="","No event date",IF(B87&gt;='Intake'!I87,"Event due/past","Before event")))</x:f>
      </x:c>
      <x:c r="G87" s="2" t="str">
        <x:f>IF(A87="","",IF('Intake'!B87="","Missing correlation",IF(COUNTIFS('Intake'!$B$5:$B$104,'Intake'!B87)&gt;1,"Review duplicate","Unique")))</x:f>
      </x:c>
      <x:c r="H87" s="2" t="str">
        <x:f>IF(A87="","",IF(OR('Intake'!G87="",'Intake'!H87=""),"Missing date",IF('Intake'!H87&lt;'Intake'!G87,"Date order","OK")))</x:f>
      </x:c>
      <x:c r="I87" s="2" t="str">
        <x:f>IF(A87="","",IF(OR('Intake'!C87="",'Intake'!D87="",'Intake'!E87="",'Intake'!F87="",'Intake'!J87=""),"Missing field","OK"))</x:f>
      </x:c>
      <x:c r="J87" s="2" t="str">
        <x:f>IF(A87="","",IF('Intake'!K87&lt;&gt;"Closed","Open",IF(OR('Resolution Log'!B87="",'Resolution Log'!C87="",'Resolution Log'!D87="",'Resolution Log'!E87="",'Resolution Log'!G87=""),"Incomplete closure","Complete")))</x:f>
      </x:c>
      <x:c r="K87" s="2"/>
      <x:c r="L87" s="2"/>
      <x:c r="M87" s="2"/>
    </x:row>
    <x:row r="88">
      <x:c r="A88" s="2" t="str">
        <x:f>IF('Intake'!A88="","",'Intake'!A88)</x:f>
      </x:c>
      <x:c r="B88" s="4" t="str">
        <x:f>IF(A88="","",'Dashboard'!$B$4)</x:f>
      </x:c>
      <x:c r="C88" s="2" t="str">
        <x:f>IF(A88="","",IF('Intake'!G88="","",MAX(0,B88-'Intake'!G88)))</x:f>
      </x:c>
      <x:c r="D88" s="2" t="str">
        <x:f>IF(A88="","",IF('Intake'!H88="","",'Intake'!H88-B88))</x:f>
      </x:c>
      <x:c r="E88" s="2" t="str">
        <x:f>IF(A88="","",IF('Intake'!H88="","Missing promise",IF('Intake'!K88="Closed","Closed",IF(B88&gt;'Intake'!H88,"Past promise","Open"))))</x:f>
      </x:c>
      <x:c r="F88" s="2" t="str">
        <x:f>IF(A88="","",IF('Intake'!I88="","No event date",IF(B88&gt;='Intake'!I88,"Event due/past","Before event")))</x:f>
      </x:c>
      <x:c r="G88" s="2" t="str">
        <x:f>IF(A88="","",IF('Intake'!B88="","Missing correlation",IF(COUNTIFS('Intake'!$B$5:$B$104,'Intake'!B88)&gt;1,"Review duplicate","Unique")))</x:f>
      </x:c>
      <x:c r="H88" s="2" t="str">
        <x:f>IF(A88="","",IF(OR('Intake'!G88="",'Intake'!H88=""),"Missing date",IF('Intake'!H88&lt;'Intake'!G88,"Date order","OK")))</x:f>
      </x:c>
      <x:c r="I88" s="2" t="str">
        <x:f>IF(A88="","",IF(OR('Intake'!C88="",'Intake'!D88="",'Intake'!E88="",'Intake'!F88="",'Intake'!J88=""),"Missing field","OK"))</x:f>
      </x:c>
      <x:c r="J88" s="2" t="str">
        <x:f>IF(A88="","",IF('Intake'!K88&lt;&gt;"Closed","Open",IF(OR('Resolution Log'!B88="",'Resolution Log'!C88="",'Resolution Log'!D88="",'Resolution Log'!E88="",'Resolution Log'!G88=""),"Incomplete closure","Complete")))</x:f>
      </x:c>
      <x:c r="K88" s="2"/>
      <x:c r="L88" s="2"/>
      <x:c r="M88" s="2"/>
    </x:row>
    <x:row r="89">
      <x:c r="A89" s="2" t="str">
        <x:f>IF('Intake'!A89="","",'Intake'!A89)</x:f>
      </x:c>
      <x:c r="B89" s="4" t="str">
        <x:f>IF(A89="","",'Dashboard'!$B$4)</x:f>
      </x:c>
      <x:c r="C89" s="2" t="str">
        <x:f>IF(A89="","",IF('Intake'!G89="","",MAX(0,B89-'Intake'!G89)))</x:f>
      </x:c>
      <x:c r="D89" s="2" t="str">
        <x:f>IF(A89="","",IF('Intake'!H89="","",'Intake'!H89-B89))</x:f>
      </x:c>
      <x:c r="E89" s="2" t="str">
        <x:f>IF(A89="","",IF('Intake'!H89="","Missing promise",IF('Intake'!K89="Closed","Closed",IF(B89&gt;'Intake'!H89,"Past promise","Open"))))</x:f>
      </x:c>
      <x:c r="F89" s="2" t="str">
        <x:f>IF(A89="","",IF('Intake'!I89="","No event date",IF(B89&gt;='Intake'!I89,"Event due/past","Before event")))</x:f>
      </x:c>
      <x:c r="G89" s="2" t="str">
        <x:f>IF(A89="","",IF('Intake'!B89="","Missing correlation",IF(COUNTIFS('Intake'!$B$5:$B$104,'Intake'!B89)&gt;1,"Review duplicate","Unique")))</x:f>
      </x:c>
      <x:c r="H89" s="2" t="str">
        <x:f>IF(A89="","",IF(OR('Intake'!G89="",'Intake'!H89=""),"Missing date",IF('Intake'!H89&lt;'Intake'!G89,"Date order","OK")))</x:f>
      </x:c>
      <x:c r="I89" s="2" t="str">
        <x:f>IF(A89="","",IF(OR('Intake'!C89="",'Intake'!D89="",'Intake'!E89="",'Intake'!F89="",'Intake'!J89=""),"Missing field","OK"))</x:f>
      </x:c>
      <x:c r="J89" s="2" t="str">
        <x:f>IF(A89="","",IF('Intake'!K89&lt;&gt;"Closed","Open",IF(OR('Resolution Log'!B89="",'Resolution Log'!C89="",'Resolution Log'!D89="",'Resolution Log'!E89="",'Resolution Log'!G89=""),"Incomplete closure","Complete")))</x:f>
      </x:c>
      <x:c r="K89" s="2"/>
      <x:c r="L89" s="2"/>
      <x:c r="M89" s="2"/>
    </x:row>
    <x:row r="90">
      <x:c r="A90" s="2" t="str">
        <x:f>IF('Intake'!A90="","",'Intake'!A90)</x:f>
      </x:c>
      <x:c r="B90" s="4" t="str">
        <x:f>IF(A90="","",'Dashboard'!$B$4)</x:f>
      </x:c>
      <x:c r="C90" s="2" t="str">
        <x:f>IF(A90="","",IF('Intake'!G90="","",MAX(0,B90-'Intake'!G90)))</x:f>
      </x:c>
      <x:c r="D90" s="2" t="str">
        <x:f>IF(A90="","",IF('Intake'!H90="","",'Intake'!H90-B90))</x:f>
      </x:c>
      <x:c r="E90" s="2" t="str">
        <x:f>IF(A90="","",IF('Intake'!H90="","Missing promise",IF('Intake'!K90="Closed","Closed",IF(B90&gt;'Intake'!H90,"Past promise","Open"))))</x:f>
      </x:c>
      <x:c r="F90" s="2" t="str">
        <x:f>IF(A90="","",IF('Intake'!I90="","No event date",IF(B90&gt;='Intake'!I90,"Event due/past","Before event")))</x:f>
      </x:c>
      <x:c r="G90" s="2" t="str">
        <x:f>IF(A90="","",IF('Intake'!B90="","Missing correlation",IF(COUNTIFS('Intake'!$B$5:$B$104,'Intake'!B90)&gt;1,"Review duplicate","Unique")))</x:f>
      </x:c>
      <x:c r="H90" s="2" t="str">
        <x:f>IF(A90="","",IF(OR('Intake'!G90="",'Intake'!H90=""),"Missing date",IF('Intake'!H90&lt;'Intake'!G90,"Date order","OK")))</x:f>
      </x:c>
      <x:c r="I90" s="2" t="str">
        <x:f>IF(A90="","",IF(OR('Intake'!C90="",'Intake'!D90="",'Intake'!E90="",'Intake'!F90="",'Intake'!J90=""),"Missing field","OK"))</x:f>
      </x:c>
      <x:c r="J90" s="2" t="str">
        <x:f>IF(A90="","",IF('Intake'!K90&lt;&gt;"Closed","Open",IF(OR('Resolution Log'!B90="",'Resolution Log'!C90="",'Resolution Log'!D90="",'Resolution Log'!E90="",'Resolution Log'!G90=""),"Incomplete closure","Complete")))</x:f>
      </x:c>
      <x:c r="K90" s="2"/>
      <x:c r="L90" s="2"/>
      <x:c r="M90" s="2"/>
    </x:row>
    <x:row r="91">
      <x:c r="A91" s="2" t="str">
        <x:f>IF('Intake'!A91="","",'Intake'!A91)</x:f>
      </x:c>
      <x:c r="B91" s="4" t="str">
        <x:f>IF(A91="","",'Dashboard'!$B$4)</x:f>
      </x:c>
      <x:c r="C91" s="2" t="str">
        <x:f>IF(A91="","",IF('Intake'!G91="","",MAX(0,B91-'Intake'!G91)))</x:f>
      </x:c>
      <x:c r="D91" s="2" t="str">
        <x:f>IF(A91="","",IF('Intake'!H91="","",'Intake'!H91-B91))</x:f>
      </x:c>
      <x:c r="E91" s="2" t="str">
        <x:f>IF(A91="","",IF('Intake'!H91="","Missing promise",IF('Intake'!K91="Closed","Closed",IF(B91&gt;'Intake'!H91,"Past promise","Open"))))</x:f>
      </x:c>
      <x:c r="F91" s="2" t="str">
        <x:f>IF(A91="","",IF('Intake'!I91="","No event date",IF(B91&gt;='Intake'!I91,"Event due/past","Before event")))</x:f>
      </x:c>
      <x:c r="G91" s="2" t="str">
        <x:f>IF(A91="","",IF('Intake'!B91="","Missing correlation",IF(COUNTIFS('Intake'!$B$5:$B$104,'Intake'!B91)&gt;1,"Review duplicate","Unique")))</x:f>
      </x:c>
      <x:c r="H91" s="2" t="str">
        <x:f>IF(A91="","",IF(OR('Intake'!G91="",'Intake'!H91=""),"Missing date",IF('Intake'!H91&lt;'Intake'!G91,"Date order","OK")))</x:f>
      </x:c>
      <x:c r="I91" s="2" t="str">
        <x:f>IF(A91="","",IF(OR('Intake'!C91="",'Intake'!D91="",'Intake'!E91="",'Intake'!F91="",'Intake'!J91=""),"Missing field","OK"))</x:f>
      </x:c>
      <x:c r="J91" s="2" t="str">
        <x:f>IF(A91="","",IF('Intake'!K91&lt;&gt;"Closed","Open",IF(OR('Resolution Log'!B91="",'Resolution Log'!C91="",'Resolution Log'!D91="",'Resolution Log'!E91="",'Resolution Log'!G91=""),"Incomplete closure","Complete")))</x:f>
      </x:c>
      <x:c r="K91" s="2"/>
      <x:c r="L91" s="2"/>
      <x:c r="M91" s="2"/>
    </x:row>
    <x:row r="92">
      <x:c r="A92" s="2" t="str">
        <x:f>IF('Intake'!A92="","",'Intake'!A92)</x:f>
      </x:c>
      <x:c r="B92" s="4" t="str">
        <x:f>IF(A92="","",'Dashboard'!$B$4)</x:f>
      </x:c>
      <x:c r="C92" s="2" t="str">
        <x:f>IF(A92="","",IF('Intake'!G92="","",MAX(0,B92-'Intake'!G92)))</x:f>
      </x:c>
      <x:c r="D92" s="2" t="str">
        <x:f>IF(A92="","",IF('Intake'!H92="","",'Intake'!H92-B92))</x:f>
      </x:c>
      <x:c r="E92" s="2" t="str">
        <x:f>IF(A92="","",IF('Intake'!H92="","Missing promise",IF('Intake'!K92="Closed","Closed",IF(B92&gt;'Intake'!H92,"Past promise","Open"))))</x:f>
      </x:c>
      <x:c r="F92" s="2" t="str">
        <x:f>IF(A92="","",IF('Intake'!I92="","No event date",IF(B92&gt;='Intake'!I92,"Event due/past","Before event")))</x:f>
      </x:c>
      <x:c r="G92" s="2" t="str">
        <x:f>IF(A92="","",IF('Intake'!B92="","Missing correlation",IF(COUNTIFS('Intake'!$B$5:$B$104,'Intake'!B92)&gt;1,"Review duplicate","Unique")))</x:f>
      </x:c>
      <x:c r="H92" s="2" t="str">
        <x:f>IF(A92="","",IF(OR('Intake'!G92="",'Intake'!H92=""),"Missing date",IF('Intake'!H92&lt;'Intake'!G92,"Date order","OK")))</x:f>
      </x:c>
      <x:c r="I92" s="2" t="str">
        <x:f>IF(A92="","",IF(OR('Intake'!C92="",'Intake'!D92="",'Intake'!E92="",'Intake'!F92="",'Intake'!J92=""),"Missing field","OK"))</x:f>
      </x:c>
      <x:c r="J92" s="2" t="str">
        <x:f>IF(A92="","",IF('Intake'!K92&lt;&gt;"Closed","Open",IF(OR('Resolution Log'!B92="",'Resolution Log'!C92="",'Resolution Log'!D92="",'Resolution Log'!E92="",'Resolution Log'!G92=""),"Incomplete closure","Complete")))</x:f>
      </x:c>
      <x:c r="K92" s="2"/>
      <x:c r="L92" s="2"/>
      <x:c r="M92" s="2"/>
    </x:row>
    <x:row r="93">
      <x:c r="A93" s="2" t="str">
        <x:f>IF('Intake'!A93="","",'Intake'!A93)</x:f>
      </x:c>
      <x:c r="B93" s="4" t="str">
        <x:f>IF(A93="","",'Dashboard'!$B$4)</x:f>
      </x:c>
      <x:c r="C93" s="2" t="str">
        <x:f>IF(A93="","",IF('Intake'!G93="","",MAX(0,B93-'Intake'!G93)))</x:f>
      </x:c>
      <x:c r="D93" s="2" t="str">
        <x:f>IF(A93="","",IF('Intake'!H93="","",'Intake'!H93-B93))</x:f>
      </x:c>
      <x:c r="E93" s="2" t="str">
        <x:f>IF(A93="","",IF('Intake'!H93="","Missing promise",IF('Intake'!K93="Closed","Closed",IF(B93&gt;'Intake'!H93,"Past promise","Open"))))</x:f>
      </x:c>
      <x:c r="F93" s="2" t="str">
        <x:f>IF(A93="","",IF('Intake'!I93="","No event date",IF(B93&gt;='Intake'!I93,"Event due/past","Before event")))</x:f>
      </x:c>
      <x:c r="G93" s="2" t="str">
        <x:f>IF(A93="","",IF('Intake'!B93="","Missing correlation",IF(COUNTIFS('Intake'!$B$5:$B$104,'Intake'!B93)&gt;1,"Review duplicate","Unique")))</x:f>
      </x:c>
      <x:c r="H93" s="2" t="str">
        <x:f>IF(A93="","",IF(OR('Intake'!G93="",'Intake'!H93=""),"Missing date",IF('Intake'!H93&lt;'Intake'!G93,"Date order","OK")))</x:f>
      </x:c>
      <x:c r="I93" s="2" t="str">
        <x:f>IF(A93="","",IF(OR('Intake'!C93="",'Intake'!D93="",'Intake'!E93="",'Intake'!F93="",'Intake'!J93=""),"Missing field","OK"))</x:f>
      </x:c>
      <x:c r="J93" s="2" t="str">
        <x:f>IF(A93="","",IF('Intake'!K93&lt;&gt;"Closed","Open",IF(OR('Resolution Log'!B93="",'Resolution Log'!C93="",'Resolution Log'!D93="",'Resolution Log'!E93="",'Resolution Log'!G93=""),"Incomplete closure","Complete")))</x:f>
      </x:c>
      <x:c r="K93" s="2"/>
      <x:c r="L93" s="2"/>
      <x:c r="M93" s="2"/>
    </x:row>
    <x:row r="94">
      <x:c r="A94" s="2" t="str">
        <x:f>IF('Intake'!A94="","",'Intake'!A94)</x:f>
      </x:c>
      <x:c r="B94" s="4" t="str">
        <x:f>IF(A94="","",'Dashboard'!$B$4)</x:f>
      </x:c>
      <x:c r="C94" s="2" t="str">
        <x:f>IF(A94="","",IF('Intake'!G94="","",MAX(0,B94-'Intake'!G94)))</x:f>
      </x:c>
      <x:c r="D94" s="2" t="str">
        <x:f>IF(A94="","",IF('Intake'!H94="","",'Intake'!H94-B94))</x:f>
      </x:c>
      <x:c r="E94" s="2" t="str">
        <x:f>IF(A94="","",IF('Intake'!H94="","Missing promise",IF('Intake'!K94="Closed","Closed",IF(B94&gt;'Intake'!H94,"Past promise","Open"))))</x:f>
      </x:c>
      <x:c r="F94" s="2" t="str">
        <x:f>IF(A94="","",IF('Intake'!I94="","No event date",IF(B94&gt;='Intake'!I94,"Event due/past","Before event")))</x:f>
      </x:c>
      <x:c r="G94" s="2" t="str">
        <x:f>IF(A94="","",IF('Intake'!B94="","Missing correlation",IF(COUNTIFS('Intake'!$B$5:$B$104,'Intake'!B94)&gt;1,"Review duplicate","Unique")))</x:f>
      </x:c>
      <x:c r="H94" s="2" t="str">
        <x:f>IF(A94="","",IF(OR('Intake'!G94="",'Intake'!H94=""),"Missing date",IF('Intake'!H94&lt;'Intake'!G94,"Date order","OK")))</x:f>
      </x:c>
      <x:c r="I94" s="2" t="str">
        <x:f>IF(A94="","",IF(OR('Intake'!C94="",'Intake'!D94="",'Intake'!E94="",'Intake'!F94="",'Intake'!J94=""),"Missing field","OK"))</x:f>
      </x:c>
      <x:c r="J94" s="2" t="str">
        <x:f>IF(A94="","",IF('Intake'!K94&lt;&gt;"Closed","Open",IF(OR('Resolution Log'!B94="",'Resolution Log'!C94="",'Resolution Log'!D94="",'Resolution Log'!E94="",'Resolution Log'!G94=""),"Incomplete closure","Complete")))</x:f>
      </x:c>
      <x:c r="K94" s="2"/>
      <x:c r="L94" s="2"/>
      <x:c r="M94" s="2"/>
    </x:row>
    <x:row r="95">
      <x:c r="A95" s="2" t="str">
        <x:f>IF('Intake'!A95="","",'Intake'!A95)</x:f>
      </x:c>
      <x:c r="B95" s="4" t="str">
        <x:f>IF(A95="","",'Dashboard'!$B$4)</x:f>
      </x:c>
      <x:c r="C95" s="2" t="str">
        <x:f>IF(A95="","",IF('Intake'!G95="","",MAX(0,B95-'Intake'!G95)))</x:f>
      </x:c>
      <x:c r="D95" s="2" t="str">
        <x:f>IF(A95="","",IF('Intake'!H95="","",'Intake'!H95-B95))</x:f>
      </x:c>
      <x:c r="E95" s="2" t="str">
        <x:f>IF(A95="","",IF('Intake'!H95="","Missing promise",IF('Intake'!K95="Closed","Closed",IF(B95&gt;'Intake'!H95,"Past promise","Open"))))</x:f>
      </x:c>
      <x:c r="F95" s="2" t="str">
        <x:f>IF(A95="","",IF('Intake'!I95="","No event date",IF(B95&gt;='Intake'!I95,"Event due/past","Before event")))</x:f>
      </x:c>
      <x:c r="G95" s="2" t="str">
        <x:f>IF(A95="","",IF('Intake'!B95="","Missing correlation",IF(COUNTIFS('Intake'!$B$5:$B$104,'Intake'!B95)&gt;1,"Review duplicate","Unique")))</x:f>
      </x:c>
      <x:c r="H95" s="2" t="str">
        <x:f>IF(A95="","",IF(OR('Intake'!G95="",'Intake'!H95=""),"Missing date",IF('Intake'!H95&lt;'Intake'!G95,"Date order","OK")))</x:f>
      </x:c>
      <x:c r="I95" s="2" t="str">
        <x:f>IF(A95="","",IF(OR('Intake'!C95="",'Intake'!D95="",'Intake'!E95="",'Intake'!F95="",'Intake'!J95=""),"Missing field","OK"))</x:f>
      </x:c>
      <x:c r="J95" s="2" t="str">
        <x:f>IF(A95="","",IF('Intake'!K95&lt;&gt;"Closed","Open",IF(OR('Resolution Log'!B95="",'Resolution Log'!C95="",'Resolution Log'!D95="",'Resolution Log'!E95="",'Resolution Log'!G95=""),"Incomplete closure","Complete")))</x:f>
      </x:c>
      <x:c r="K95" s="2"/>
      <x:c r="L95" s="2"/>
      <x:c r="M95" s="2"/>
    </x:row>
    <x:row r="96">
      <x:c r="A96" s="2" t="str">
        <x:f>IF('Intake'!A96="","",'Intake'!A96)</x:f>
      </x:c>
      <x:c r="B96" s="4" t="str">
        <x:f>IF(A96="","",'Dashboard'!$B$4)</x:f>
      </x:c>
      <x:c r="C96" s="2" t="str">
        <x:f>IF(A96="","",IF('Intake'!G96="","",MAX(0,B96-'Intake'!G96)))</x:f>
      </x:c>
      <x:c r="D96" s="2" t="str">
        <x:f>IF(A96="","",IF('Intake'!H96="","",'Intake'!H96-B96))</x:f>
      </x:c>
      <x:c r="E96" s="2" t="str">
        <x:f>IF(A96="","",IF('Intake'!H96="","Missing promise",IF('Intake'!K96="Closed","Closed",IF(B96&gt;'Intake'!H96,"Past promise","Open"))))</x:f>
      </x:c>
      <x:c r="F96" s="2" t="str">
        <x:f>IF(A96="","",IF('Intake'!I96="","No event date",IF(B96&gt;='Intake'!I96,"Event due/past","Before event")))</x:f>
      </x:c>
      <x:c r="G96" s="2" t="str">
        <x:f>IF(A96="","",IF('Intake'!B96="","Missing correlation",IF(COUNTIFS('Intake'!$B$5:$B$104,'Intake'!B96)&gt;1,"Review duplicate","Unique")))</x:f>
      </x:c>
      <x:c r="H96" s="2" t="str">
        <x:f>IF(A96="","",IF(OR('Intake'!G96="",'Intake'!H96=""),"Missing date",IF('Intake'!H96&lt;'Intake'!G96,"Date order","OK")))</x:f>
      </x:c>
      <x:c r="I96" s="2" t="str">
        <x:f>IF(A96="","",IF(OR('Intake'!C96="",'Intake'!D96="",'Intake'!E96="",'Intake'!F96="",'Intake'!J96=""),"Missing field","OK"))</x:f>
      </x:c>
      <x:c r="J96" s="2" t="str">
        <x:f>IF(A96="","",IF('Intake'!K96&lt;&gt;"Closed","Open",IF(OR('Resolution Log'!B96="",'Resolution Log'!C96="",'Resolution Log'!D96="",'Resolution Log'!E96="",'Resolution Log'!G96=""),"Incomplete closure","Complete")))</x:f>
      </x:c>
      <x:c r="K96" s="2"/>
      <x:c r="L96" s="2"/>
      <x:c r="M96" s="2"/>
    </x:row>
    <x:row r="97">
      <x:c r="A97" s="2" t="str">
        <x:f>IF('Intake'!A97="","",'Intake'!A97)</x:f>
      </x:c>
      <x:c r="B97" s="4" t="str">
        <x:f>IF(A97="","",'Dashboard'!$B$4)</x:f>
      </x:c>
      <x:c r="C97" s="2" t="str">
        <x:f>IF(A97="","",IF('Intake'!G97="","",MAX(0,B97-'Intake'!G97)))</x:f>
      </x:c>
      <x:c r="D97" s="2" t="str">
        <x:f>IF(A97="","",IF('Intake'!H97="","",'Intake'!H97-B97))</x:f>
      </x:c>
      <x:c r="E97" s="2" t="str">
        <x:f>IF(A97="","",IF('Intake'!H97="","Missing promise",IF('Intake'!K97="Closed","Closed",IF(B97&gt;'Intake'!H97,"Past promise","Open"))))</x:f>
      </x:c>
      <x:c r="F97" s="2" t="str">
        <x:f>IF(A97="","",IF('Intake'!I97="","No event date",IF(B97&gt;='Intake'!I97,"Event due/past","Before event")))</x:f>
      </x:c>
      <x:c r="G97" s="2" t="str">
        <x:f>IF(A97="","",IF('Intake'!B97="","Missing correlation",IF(COUNTIFS('Intake'!$B$5:$B$104,'Intake'!B97)&gt;1,"Review duplicate","Unique")))</x:f>
      </x:c>
      <x:c r="H97" s="2" t="str">
        <x:f>IF(A97="","",IF(OR('Intake'!G97="",'Intake'!H97=""),"Missing date",IF('Intake'!H97&lt;'Intake'!G97,"Date order","OK")))</x:f>
      </x:c>
      <x:c r="I97" s="2" t="str">
        <x:f>IF(A97="","",IF(OR('Intake'!C97="",'Intake'!D97="",'Intake'!E97="",'Intake'!F97="",'Intake'!J97=""),"Missing field","OK"))</x:f>
      </x:c>
      <x:c r="J97" s="2" t="str">
        <x:f>IF(A97="","",IF('Intake'!K97&lt;&gt;"Closed","Open",IF(OR('Resolution Log'!B97="",'Resolution Log'!C97="",'Resolution Log'!D97="",'Resolution Log'!E97="",'Resolution Log'!G97=""),"Incomplete closure","Complete")))</x:f>
      </x:c>
      <x:c r="K97" s="2"/>
      <x:c r="L97" s="2"/>
      <x:c r="M97" s="2"/>
    </x:row>
    <x:row r="98">
      <x:c r="A98" s="2" t="str">
        <x:f>IF('Intake'!A98="","",'Intake'!A98)</x:f>
      </x:c>
      <x:c r="B98" s="4" t="str">
        <x:f>IF(A98="","",'Dashboard'!$B$4)</x:f>
      </x:c>
      <x:c r="C98" s="2" t="str">
        <x:f>IF(A98="","",IF('Intake'!G98="","",MAX(0,B98-'Intake'!G98)))</x:f>
      </x:c>
      <x:c r="D98" s="2" t="str">
        <x:f>IF(A98="","",IF('Intake'!H98="","",'Intake'!H98-B98))</x:f>
      </x:c>
      <x:c r="E98" s="2" t="str">
        <x:f>IF(A98="","",IF('Intake'!H98="","Missing promise",IF('Intake'!K98="Closed","Closed",IF(B98&gt;'Intake'!H98,"Past promise","Open"))))</x:f>
      </x:c>
      <x:c r="F98" s="2" t="str">
        <x:f>IF(A98="","",IF('Intake'!I98="","No event date",IF(B98&gt;='Intake'!I98,"Event due/past","Before event")))</x:f>
      </x:c>
      <x:c r="G98" s="2" t="str">
        <x:f>IF(A98="","",IF('Intake'!B98="","Missing correlation",IF(COUNTIFS('Intake'!$B$5:$B$104,'Intake'!B98)&gt;1,"Review duplicate","Unique")))</x:f>
      </x:c>
      <x:c r="H98" s="2" t="str">
        <x:f>IF(A98="","",IF(OR('Intake'!G98="",'Intake'!H98=""),"Missing date",IF('Intake'!H98&lt;'Intake'!G98,"Date order","OK")))</x:f>
      </x:c>
      <x:c r="I98" s="2" t="str">
        <x:f>IF(A98="","",IF(OR('Intake'!C98="",'Intake'!D98="",'Intake'!E98="",'Intake'!F98="",'Intake'!J98=""),"Missing field","OK"))</x:f>
      </x:c>
      <x:c r="J98" s="2" t="str">
        <x:f>IF(A98="","",IF('Intake'!K98&lt;&gt;"Closed","Open",IF(OR('Resolution Log'!B98="",'Resolution Log'!C98="",'Resolution Log'!D98="",'Resolution Log'!E98="",'Resolution Log'!G98=""),"Incomplete closure","Complete")))</x:f>
      </x:c>
      <x:c r="K98" s="2"/>
      <x:c r="L98" s="2"/>
      <x:c r="M98" s="2"/>
    </x:row>
    <x:row r="99">
      <x:c r="A99" s="2" t="str">
        <x:f>IF('Intake'!A99="","",'Intake'!A99)</x:f>
      </x:c>
      <x:c r="B99" s="4" t="str">
        <x:f>IF(A99="","",'Dashboard'!$B$4)</x:f>
      </x:c>
      <x:c r="C99" s="2" t="str">
        <x:f>IF(A99="","",IF('Intake'!G99="","",MAX(0,B99-'Intake'!G99)))</x:f>
      </x:c>
      <x:c r="D99" s="2" t="str">
        <x:f>IF(A99="","",IF('Intake'!H99="","",'Intake'!H99-B99))</x:f>
      </x:c>
      <x:c r="E99" s="2" t="str">
        <x:f>IF(A99="","",IF('Intake'!H99="","Missing promise",IF('Intake'!K99="Closed","Closed",IF(B99&gt;'Intake'!H99,"Past promise","Open"))))</x:f>
      </x:c>
      <x:c r="F99" s="2" t="str">
        <x:f>IF(A99="","",IF('Intake'!I99="","No event date",IF(B99&gt;='Intake'!I99,"Event due/past","Before event")))</x:f>
      </x:c>
      <x:c r="G99" s="2" t="str">
        <x:f>IF(A99="","",IF('Intake'!B99="","Missing correlation",IF(COUNTIFS('Intake'!$B$5:$B$104,'Intake'!B99)&gt;1,"Review duplicate","Unique")))</x:f>
      </x:c>
      <x:c r="H99" s="2" t="str">
        <x:f>IF(A99="","",IF(OR('Intake'!G99="",'Intake'!H99=""),"Missing date",IF('Intake'!H99&lt;'Intake'!G99,"Date order","OK")))</x:f>
      </x:c>
      <x:c r="I99" s="2" t="str">
        <x:f>IF(A99="","",IF(OR('Intake'!C99="",'Intake'!D99="",'Intake'!E99="",'Intake'!F99="",'Intake'!J99=""),"Missing field","OK"))</x:f>
      </x:c>
      <x:c r="J99" s="2" t="str">
        <x:f>IF(A99="","",IF('Intake'!K99&lt;&gt;"Closed","Open",IF(OR('Resolution Log'!B99="",'Resolution Log'!C99="",'Resolution Log'!D99="",'Resolution Log'!E99="",'Resolution Log'!G99=""),"Incomplete closure","Complete")))</x:f>
      </x:c>
      <x:c r="K99" s="2"/>
      <x:c r="L99" s="2"/>
      <x:c r="M99" s="2"/>
    </x:row>
    <x:row r="100">
      <x:c r="A100" s="2" t="str">
        <x:f>IF('Intake'!A100="","",'Intake'!A100)</x:f>
      </x:c>
      <x:c r="B100" s="4" t="str">
        <x:f>IF(A100="","",'Dashboard'!$B$4)</x:f>
      </x:c>
      <x:c r="C100" s="2" t="str">
        <x:f>IF(A100="","",IF('Intake'!G100="","",MAX(0,B100-'Intake'!G100)))</x:f>
      </x:c>
      <x:c r="D100" s="2" t="str">
        <x:f>IF(A100="","",IF('Intake'!H100="","",'Intake'!H100-B100))</x:f>
      </x:c>
      <x:c r="E100" s="2" t="str">
        <x:f>IF(A100="","",IF('Intake'!H100="","Missing promise",IF('Intake'!K100="Closed","Closed",IF(B100&gt;'Intake'!H100,"Past promise","Open"))))</x:f>
      </x:c>
      <x:c r="F100" s="2" t="str">
        <x:f>IF(A100="","",IF('Intake'!I100="","No event date",IF(B100&gt;='Intake'!I100,"Event due/past","Before event")))</x:f>
      </x:c>
      <x:c r="G100" s="2" t="str">
        <x:f>IF(A100="","",IF('Intake'!B100="","Missing correlation",IF(COUNTIFS('Intake'!$B$5:$B$104,'Intake'!B100)&gt;1,"Review duplicate","Unique")))</x:f>
      </x:c>
      <x:c r="H100" s="2" t="str">
        <x:f>IF(A100="","",IF(OR('Intake'!G100="",'Intake'!H100=""),"Missing date",IF('Intake'!H100&lt;'Intake'!G100,"Date order","OK")))</x:f>
      </x:c>
      <x:c r="I100" s="2" t="str">
        <x:f>IF(A100="","",IF(OR('Intake'!C100="",'Intake'!D100="",'Intake'!E100="",'Intake'!F100="",'Intake'!J100=""),"Missing field","OK"))</x:f>
      </x:c>
      <x:c r="J100" s="2" t="str">
        <x:f>IF(A100="","",IF('Intake'!K100&lt;&gt;"Closed","Open",IF(OR('Resolution Log'!B100="",'Resolution Log'!C100="",'Resolution Log'!D100="",'Resolution Log'!E100="",'Resolution Log'!G100=""),"Incomplete closure","Complete")))</x:f>
      </x:c>
      <x:c r="K100" s="2"/>
      <x:c r="L100" s="2"/>
      <x:c r="M100" s="2"/>
    </x:row>
    <x:row r="101">
      <x:c r="A101" s="2" t="str">
        <x:f>IF('Intake'!A101="","",'Intake'!A101)</x:f>
      </x:c>
      <x:c r="B101" s="4" t="str">
        <x:f>IF(A101="","",'Dashboard'!$B$4)</x:f>
      </x:c>
      <x:c r="C101" s="2" t="str">
        <x:f>IF(A101="","",IF('Intake'!G101="","",MAX(0,B101-'Intake'!G101)))</x:f>
      </x:c>
      <x:c r="D101" s="2" t="str">
        <x:f>IF(A101="","",IF('Intake'!H101="","",'Intake'!H101-B101))</x:f>
      </x:c>
      <x:c r="E101" s="2" t="str">
        <x:f>IF(A101="","",IF('Intake'!H101="","Missing promise",IF('Intake'!K101="Closed","Closed",IF(B101&gt;'Intake'!H101,"Past promise","Open"))))</x:f>
      </x:c>
      <x:c r="F101" s="2" t="str">
        <x:f>IF(A101="","",IF('Intake'!I101="","No event date",IF(B101&gt;='Intake'!I101,"Event due/past","Before event")))</x:f>
      </x:c>
      <x:c r="G101" s="2" t="str">
        <x:f>IF(A101="","",IF('Intake'!B101="","Missing correlation",IF(COUNTIFS('Intake'!$B$5:$B$104,'Intake'!B101)&gt;1,"Review duplicate","Unique")))</x:f>
      </x:c>
      <x:c r="H101" s="2" t="str">
        <x:f>IF(A101="","",IF(OR('Intake'!G101="",'Intake'!H101=""),"Missing date",IF('Intake'!H101&lt;'Intake'!G101,"Date order","OK")))</x:f>
      </x:c>
      <x:c r="I101" s="2" t="str">
        <x:f>IF(A101="","",IF(OR('Intake'!C101="",'Intake'!D101="",'Intake'!E101="",'Intake'!F101="",'Intake'!J101=""),"Missing field","OK"))</x:f>
      </x:c>
      <x:c r="J101" s="2" t="str">
        <x:f>IF(A101="","",IF('Intake'!K101&lt;&gt;"Closed","Open",IF(OR('Resolution Log'!B101="",'Resolution Log'!C101="",'Resolution Log'!D101="",'Resolution Log'!E101="",'Resolution Log'!G101=""),"Incomplete closure","Complete")))</x:f>
      </x:c>
      <x:c r="K101" s="2"/>
      <x:c r="L101" s="2"/>
      <x:c r="M101" s="2"/>
    </x:row>
    <x:row r="102">
      <x:c r="A102" s="2" t="str">
        <x:f>IF('Intake'!A102="","",'Intake'!A102)</x:f>
      </x:c>
      <x:c r="B102" s="4" t="str">
        <x:f>IF(A102="","",'Dashboard'!$B$4)</x:f>
      </x:c>
      <x:c r="C102" s="2" t="str">
        <x:f>IF(A102="","",IF('Intake'!G102="","",MAX(0,B102-'Intake'!G102)))</x:f>
      </x:c>
      <x:c r="D102" s="2" t="str">
        <x:f>IF(A102="","",IF('Intake'!H102="","",'Intake'!H102-B102))</x:f>
      </x:c>
      <x:c r="E102" s="2" t="str">
        <x:f>IF(A102="","",IF('Intake'!H102="","Missing promise",IF('Intake'!K102="Closed","Closed",IF(B102&gt;'Intake'!H102,"Past promise","Open"))))</x:f>
      </x:c>
      <x:c r="F102" s="2" t="str">
        <x:f>IF(A102="","",IF('Intake'!I102="","No event date",IF(B102&gt;='Intake'!I102,"Event due/past","Before event")))</x:f>
      </x:c>
      <x:c r="G102" s="2" t="str">
        <x:f>IF(A102="","",IF('Intake'!B102="","Missing correlation",IF(COUNTIFS('Intake'!$B$5:$B$104,'Intake'!B102)&gt;1,"Review duplicate","Unique")))</x:f>
      </x:c>
      <x:c r="H102" s="2" t="str">
        <x:f>IF(A102="","",IF(OR('Intake'!G102="",'Intake'!H102=""),"Missing date",IF('Intake'!H102&lt;'Intake'!G102,"Date order","OK")))</x:f>
      </x:c>
      <x:c r="I102" s="2" t="str">
        <x:f>IF(A102="","",IF(OR('Intake'!C102="",'Intake'!D102="",'Intake'!E102="",'Intake'!F102="",'Intake'!J102=""),"Missing field","OK"))</x:f>
      </x:c>
      <x:c r="J102" s="2" t="str">
        <x:f>IF(A102="","",IF('Intake'!K102&lt;&gt;"Closed","Open",IF(OR('Resolution Log'!B102="",'Resolution Log'!C102="",'Resolution Log'!D102="",'Resolution Log'!E102="",'Resolution Log'!G102=""),"Incomplete closure","Complete")))</x:f>
      </x:c>
      <x:c r="K102" s="2"/>
      <x:c r="L102" s="2"/>
      <x:c r="M102" s="2"/>
    </x:row>
    <x:row r="103">
      <x:c r="A103" s="2" t="str">
        <x:f>IF('Intake'!A103="","",'Intake'!A103)</x:f>
      </x:c>
      <x:c r="B103" s="4" t="str">
        <x:f>IF(A103="","",'Dashboard'!$B$4)</x:f>
      </x:c>
      <x:c r="C103" s="2" t="str">
        <x:f>IF(A103="","",IF('Intake'!G103="","",MAX(0,B103-'Intake'!G103)))</x:f>
      </x:c>
      <x:c r="D103" s="2" t="str">
        <x:f>IF(A103="","",IF('Intake'!H103="","",'Intake'!H103-B103))</x:f>
      </x:c>
      <x:c r="E103" s="2" t="str">
        <x:f>IF(A103="","",IF('Intake'!H103="","Missing promise",IF('Intake'!K103="Closed","Closed",IF(B103&gt;'Intake'!H103,"Past promise","Open"))))</x:f>
      </x:c>
      <x:c r="F103" s="2" t="str">
        <x:f>IF(A103="","",IF('Intake'!I103="","No event date",IF(B103&gt;='Intake'!I103,"Event due/past","Before event")))</x:f>
      </x:c>
      <x:c r="G103" s="2" t="str">
        <x:f>IF(A103="","",IF('Intake'!B103="","Missing correlation",IF(COUNTIFS('Intake'!$B$5:$B$104,'Intake'!B103)&gt;1,"Review duplicate","Unique")))</x:f>
      </x:c>
      <x:c r="H103" s="2" t="str">
        <x:f>IF(A103="","",IF(OR('Intake'!G103="",'Intake'!H103=""),"Missing date",IF('Intake'!H103&lt;'Intake'!G103,"Date order","OK")))</x:f>
      </x:c>
      <x:c r="I103" s="2" t="str">
        <x:f>IF(A103="","",IF(OR('Intake'!C103="",'Intake'!D103="",'Intake'!E103="",'Intake'!F103="",'Intake'!J103=""),"Missing field","OK"))</x:f>
      </x:c>
      <x:c r="J103" s="2" t="str">
        <x:f>IF(A103="","",IF('Intake'!K103&lt;&gt;"Closed","Open",IF(OR('Resolution Log'!B103="",'Resolution Log'!C103="",'Resolution Log'!D103="",'Resolution Log'!E103="",'Resolution Log'!G103=""),"Incomplete closure","Complete")))</x:f>
      </x:c>
      <x:c r="K103" s="2"/>
      <x:c r="L103" s="2"/>
      <x:c r="M103" s="2"/>
    </x:row>
    <x:row r="104">
      <x:c r="A104" s="2" t="str">
        <x:f>IF('Intake'!A104="","",'Intake'!A104)</x:f>
      </x:c>
      <x:c r="B104" s="4" t="str">
        <x:f>IF(A104="","",'Dashboard'!$B$4)</x:f>
      </x:c>
      <x:c r="C104" s="2" t="str">
        <x:f>IF(A104="","",IF('Intake'!G104="","",MAX(0,B104-'Intake'!G104)))</x:f>
      </x:c>
      <x:c r="D104" s="2" t="str">
        <x:f>IF(A104="","",IF('Intake'!H104="","",'Intake'!H104-B104))</x:f>
      </x:c>
      <x:c r="E104" s="2" t="str">
        <x:f>IF(A104="","",IF('Intake'!H104="","Missing promise",IF('Intake'!K104="Closed","Closed",IF(B104&gt;'Intake'!H104,"Past promise","Open"))))</x:f>
      </x:c>
      <x:c r="F104" s="2" t="str">
        <x:f>IF(A104="","",IF('Intake'!I104="","No event date",IF(B104&gt;='Intake'!I104,"Event due/past","Before event")))</x:f>
      </x:c>
      <x:c r="G104" s="2" t="str">
        <x:f>IF(A104="","",IF('Intake'!B104="","Missing correlation",IF(COUNTIFS('Intake'!$B$5:$B$104,'Intake'!B104)&gt;1,"Review duplicate","Unique")))</x:f>
      </x:c>
      <x:c r="H104" s="2" t="str">
        <x:f>IF(A104="","",IF(OR('Intake'!G104="",'Intake'!H104=""),"Missing date",IF('Intake'!H104&lt;'Intake'!G104,"Date order","OK")))</x:f>
      </x:c>
      <x:c r="I104" s="2" t="str">
        <x:f>IF(A104="","",IF(OR('Intake'!C104="",'Intake'!D104="",'Intake'!E104="",'Intake'!F104="",'Intake'!J104=""),"Missing field","OK"))</x:f>
      </x:c>
      <x:c r="J104" s="2" t="str">
        <x:f>IF(A104="","",IF('Intake'!K104&lt;&gt;"Closed","Open",IF(OR('Resolution Log'!B104="",'Resolution Log'!C104="",'Resolution Log'!D104="",'Resolution Log'!E104="",'Resolution Log'!G104=""),"Incomplete closure","Complete")))</x:f>
      </x:c>
      <x:c r="K104" s="2"/>
      <x:c r="L104" s="2"/>
      <x:c r="M104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20" hidden="0" customWidth="1"/>
    <x:col min="3" max="3" width="20" hidden="0" customWidth="1"/>
    <x:col min="4" max="4" width="22" hidden="0" customWidth="1"/>
    <x:col min="5" max="5" width="22" hidden="0" customWidth="1"/>
    <x:col min="6" max="6" width="22" hidden="0" customWidth="1"/>
    <x:col min="7" max="7" width="17" hidden="0" customWidth="1"/>
    <x:col min="8" max="8" width="17" hidden="0" customWidth="1"/>
    <x:col min="9" max="9" width="17" hidden="0" customWidth="1"/>
    <x:col min="10" max="10" width="20" hidden="0" customWidth="1"/>
    <x:col min="11" max="11" width="20" hidden="0" customWidth="1"/>
    <x:col min="12" max="12" width="30" hidden="0" customWidth="1"/>
    <x:col min="13" max="13" width="3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>
      <x:c r="A2" s="8" t="str">
        <x:v>Intake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33" customHeight="1">
      <x:c r="A4" s="9" t="str">
        <x:v>Case ID</x:v>
      </x:c>
      <x:c r="B4" s="9" t="str">
        <x:v>Correlation ID</x:v>
      </x:c>
      <x:c r="C4" s="9" t="str">
        <x:v>Order ID</x:v>
      </x:c>
      <x:c r="D4" s="9" t="str">
        <x:v>Carrier</x:v>
      </x:c>
      <x:c r="E4" s="9" t="str">
        <x:v>Tracking ID</x:v>
      </x:c>
      <x:c r="F4" s="9" t="str">
        <x:v>Exception type</x:v>
      </x:c>
      <x:c r="G4" s="9" t="str">
        <x:v>Opened date</x:v>
      </x:c>
      <x:c r="H4" s="9" t="str">
        <x:v>Promised date</x:v>
      </x:c>
      <x:c r="I4" s="9" t="str">
        <x:v>Event date</x:v>
      </x:c>
      <x:c r="J4" s="9" t="str">
        <x:v>Owner</x:v>
      </x:c>
      <x:c r="K4" s="9" t="str">
        <x:v>Status</x:v>
      </x:c>
      <x:c r="L4" s="9" t="str">
        <x:v>Last carrier event</x:v>
      </x:c>
      <x:c r="M4" s="9" t="str">
        <x:v>Evidence URL</x:v>
      </x:c>
    </x:row>
    <x:row r="5">
      <x:c r="A5" s="10"/>
      <x:c r="B5" s="10"/>
      <x:c r="C5" s="10"/>
      <x:c r="D5" s="10"/>
      <x:c r="E5" s="10"/>
      <x:c r="F5" s="10"/>
      <x:c r="G5" s="11"/>
      <x:c r="H5" s="11"/>
      <x:c r="I5" s="11"/>
      <x:c r="J5" s="10"/>
      <x:c r="K5" s="10"/>
      <x:c r="L5" s="10"/>
      <x:c r="M5" s="10"/>
    </x:row>
    <x:row r="6">
      <x:c r="A6" s="10"/>
      <x:c r="B6" s="10"/>
      <x:c r="C6" s="10"/>
      <x:c r="D6" s="10"/>
      <x:c r="E6" s="10"/>
      <x:c r="F6" s="10"/>
      <x:c r="G6" s="11"/>
      <x:c r="H6" s="11"/>
      <x:c r="I6" s="11"/>
      <x:c r="J6" s="10"/>
      <x:c r="K6" s="10"/>
      <x:c r="L6" s="10"/>
      <x:c r="M6" s="10"/>
    </x:row>
    <x:row r="7">
      <x:c r="A7" s="10"/>
      <x:c r="B7" s="10"/>
      <x:c r="C7" s="10"/>
      <x:c r="D7" s="10"/>
      <x:c r="E7" s="10"/>
      <x:c r="F7" s="10"/>
      <x:c r="G7" s="11"/>
      <x:c r="H7" s="11"/>
      <x:c r="I7" s="11"/>
      <x:c r="J7" s="10"/>
      <x:c r="K7" s="10"/>
      <x:c r="L7" s="10"/>
      <x:c r="M7" s="10"/>
    </x:row>
    <x:row r="8">
      <x:c r="A8" s="10"/>
      <x:c r="B8" s="10"/>
      <x:c r="C8" s="10"/>
      <x:c r="D8" s="10"/>
      <x:c r="E8" s="10"/>
      <x:c r="F8" s="10"/>
      <x:c r="G8" s="11"/>
      <x:c r="H8" s="11"/>
      <x:c r="I8" s="11"/>
      <x:c r="J8" s="10"/>
      <x:c r="K8" s="10"/>
      <x:c r="L8" s="10"/>
      <x:c r="M8" s="10"/>
    </x:row>
    <x:row r="9">
      <x:c r="A9" s="10"/>
      <x:c r="B9" s="10"/>
      <x:c r="C9" s="10"/>
      <x:c r="D9" s="10"/>
      <x:c r="E9" s="10"/>
      <x:c r="F9" s="10"/>
      <x:c r="G9" s="11"/>
      <x:c r="H9" s="11"/>
      <x:c r="I9" s="11"/>
      <x:c r="J9" s="10"/>
      <x:c r="K9" s="10"/>
      <x:c r="L9" s="10"/>
      <x:c r="M9" s="10"/>
    </x:row>
    <x:row r="10">
      <x:c r="A10" s="10"/>
      <x:c r="B10" s="10"/>
      <x:c r="C10" s="10"/>
      <x:c r="D10" s="10"/>
      <x:c r="E10" s="10"/>
      <x:c r="F10" s="10"/>
      <x:c r="G10" s="11"/>
      <x:c r="H10" s="11"/>
      <x:c r="I10" s="11"/>
      <x:c r="J10" s="10"/>
      <x:c r="K10" s="10"/>
      <x:c r="L10" s="10"/>
      <x:c r="M10" s="10"/>
    </x:row>
    <x:row r="11">
      <x:c r="A11" s="10"/>
      <x:c r="B11" s="10"/>
      <x:c r="C11" s="10"/>
      <x:c r="D11" s="10"/>
      <x:c r="E11" s="10"/>
      <x:c r="F11" s="10"/>
      <x:c r="G11" s="11"/>
      <x:c r="H11" s="11"/>
      <x:c r="I11" s="11"/>
      <x:c r="J11" s="10"/>
      <x:c r="K11" s="10"/>
      <x:c r="L11" s="10"/>
      <x:c r="M11" s="10"/>
    </x:row>
    <x:row r="12">
      <x:c r="A12" s="10"/>
      <x:c r="B12" s="10"/>
      <x:c r="C12" s="10"/>
      <x:c r="D12" s="10"/>
      <x:c r="E12" s="10"/>
      <x:c r="F12" s="10"/>
      <x:c r="G12" s="11"/>
      <x:c r="H12" s="11"/>
      <x:c r="I12" s="11"/>
      <x:c r="J12" s="10"/>
      <x:c r="K12" s="10"/>
      <x:c r="L12" s="10"/>
      <x:c r="M12" s="10"/>
    </x:row>
    <x:row r="13">
      <x:c r="A13" s="10"/>
      <x:c r="B13" s="10"/>
      <x:c r="C13" s="10"/>
      <x:c r="D13" s="10"/>
      <x:c r="E13" s="10"/>
      <x:c r="F13" s="10"/>
      <x:c r="G13" s="11"/>
      <x:c r="H13" s="11"/>
      <x:c r="I13" s="11"/>
      <x:c r="J13" s="10"/>
      <x:c r="K13" s="10"/>
      <x:c r="L13" s="10"/>
      <x:c r="M13" s="10"/>
    </x:row>
    <x:row r="14">
      <x:c r="A14" s="10"/>
      <x:c r="B14" s="10"/>
      <x:c r="C14" s="10"/>
      <x:c r="D14" s="10"/>
      <x:c r="E14" s="10"/>
      <x:c r="F14" s="10"/>
      <x:c r="G14" s="11"/>
      <x:c r="H14" s="11"/>
      <x:c r="I14" s="11"/>
      <x:c r="J14" s="10"/>
      <x:c r="K14" s="10"/>
      <x:c r="L14" s="10"/>
      <x:c r="M14" s="10"/>
    </x:row>
    <x:row r="15">
      <x:c r="A15" s="10"/>
      <x:c r="B15" s="10"/>
      <x:c r="C15" s="10"/>
      <x:c r="D15" s="10"/>
      <x:c r="E15" s="10"/>
      <x:c r="F15" s="10"/>
      <x:c r="G15" s="11"/>
      <x:c r="H15" s="11"/>
      <x:c r="I15" s="11"/>
      <x:c r="J15" s="10"/>
      <x:c r="K15" s="10"/>
      <x:c r="L15" s="10"/>
      <x:c r="M15" s="10"/>
    </x:row>
    <x:row r="16">
      <x:c r="A16" s="10"/>
      <x:c r="B16" s="10"/>
      <x:c r="C16" s="10"/>
      <x:c r="D16" s="10"/>
      <x:c r="E16" s="10"/>
      <x:c r="F16" s="10"/>
      <x:c r="G16" s="11"/>
      <x:c r="H16" s="11"/>
      <x:c r="I16" s="11"/>
      <x:c r="J16" s="10"/>
      <x:c r="K16" s="10"/>
      <x:c r="L16" s="10"/>
      <x:c r="M16" s="10"/>
    </x:row>
    <x:row r="17">
      <x:c r="A17" s="10"/>
      <x:c r="B17" s="10"/>
      <x:c r="C17" s="10"/>
      <x:c r="D17" s="10"/>
      <x:c r="E17" s="10"/>
      <x:c r="F17" s="10"/>
      <x:c r="G17" s="11"/>
      <x:c r="H17" s="11"/>
      <x:c r="I17" s="11"/>
      <x:c r="J17" s="10"/>
      <x:c r="K17" s="10"/>
      <x:c r="L17" s="10"/>
      <x:c r="M17" s="10"/>
    </x:row>
    <x:row r="18">
      <x:c r="A18" s="10"/>
      <x:c r="B18" s="10"/>
      <x:c r="C18" s="10"/>
      <x:c r="D18" s="10"/>
      <x:c r="E18" s="10"/>
      <x:c r="F18" s="10"/>
      <x:c r="G18" s="11"/>
      <x:c r="H18" s="11"/>
      <x:c r="I18" s="11"/>
      <x:c r="J18" s="10"/>
      <x:c r="K18" s="10"/>
      <x:c r="L18" s="10"/>
      <x:c r="M18" s="10"/>
    </x:row>
    <x:row r="19">
      <x:c r="A19" s="10"/>
      <x:c r="B19" s="10"/>
      <x:c r="C19" s="10"/>
      <x:c r="D19" s="10"/>
      <x:c r="E19" s="10"/>
      <x:c r="F19" s="10"/>
      <x:c r="G19" s="11"/>
      <x:c r="H19" s="11"/>
      <x:c r="I19" s="11"/>
      <x:c r="J19" s="10"/>
      <x:c r="K19" s="10"/>
      <x:c r="L19" s="10"/>
      <x:c r="M19" s="10"/>
    </x:row>
    <x:row r="20">
      <x:c r="A20" s="10"/>
      <x:c r="B20" s="10"/>
      <x:c r="C20" s="10"/>
      <x:c r="D20" s="10"/>
      <x:c r="E20" s="10"/>
      <x:c r="F20" s="10"/>
      <x:c r="G20" s="11"/>
      <x:c r="H20" s="11"/>
      <x:c r="I20" s="11"/>
      <x:c r="J20" s="10"/>
      <x:c r="K20" s="10"/>
      <x:c r="L20" s="10"/>
      <x:c r="M20" s="10"/>
    </x:row>
    <x:row r="21">
      <x:c r="A21" s="10"/>
      <x:c r="B21" s="10"/>
      <x:c r="C21" s="10"/>
      <x:c r="D21" s="10"/>
      <x:c r="E21" s="10"/>
      <x:c r="F21" s="10"/>
      <x:c r="G21" s="11"/>
      <x:c r="H21" s="11"/>
      <x:c r="I21" s="11"/>
      <x:c r="J21" s="10"/>
      <x:c r="K21" s="10"/>
      <x:c r="L21" s="10"/>
      <x:c r="M21" s="10"/>
    </x:row>
    <x:row r="22">
      <x:c r="A22" s="10"/>
      <x:c r="B22" s="10"/>
      <x:c r="C22" s="10"/>
      <x:c r="D22" s="10"/>
      <x:c r="E22" s="10"/>
      <x:c r="F22" s="10"/>
      <x:c r="G22" s="11"/>
      <x:c r="H22" s="11"/>
      <x:c r="I22" s="11"/>
      <x:c r="J22" s="10"/>
      <x:c r="K22" s="10"/>
      <x:c r="L22" s="10"/>
      <x:c r="M22" s="10"/>
    </x:row>
    <x:row r="23">
      <x:c r="A23" s="10"/>
      <x:c r="B23" s="10"/>
      <x:c r="C23" s="10"/>
      <x:c r="D23" s="10"/>
      <x:c r="E23" s="10"/>
      <x:c r="F23" s="10"/>
      <x:c r="G23" s="11"/>
      <x:c r="H23" s="11"/>
      <x:c r="I23" s="11"/>
      <x:c r="J23" s="10"/>
      <x:c r="K23" s="10"/>
      <x:c r="L23" s="10"/>
      <x:c r="M23" s="10"/>
    </x:row>
    <x:row r="24">
      <x:c r="A24" s="10"/>
      <x:c r="B24" s="10"/>
      <x:c r="C24" s="10"/>
      <x:c r="D24" s="10"/>
      <x:c r="E24" s="10"/>
      <x:c r="F24" s="10"/>
      <x:c r="G24" s="11"/>
      <x:c r="H24" s="11"/>
      <x:c r="I24" s="11"/>
      <x:c r="J24" s="10"/>
      <x:c r="K24" s="10"/>
      <x:c r="L24" s="10"/>
      <x:c r="M24" s="10"/>
    </x:row>
    <x:row r="25">
      <x:c r="A25" s="10"/>
      <x:c r="B25" s="10"/>
      <x:c r="C25" s="10"/>
      <x:c r="D25" s="10"/>
      <x:c r="E25" s="10"/>
      <x:c r="F25" s="10"/>
      <x:c r="G25" s="11"/>
      <x:c r="H25" s="11"/>
      <x:c r="I25" s="11"/>
      <x:c r="J25" s="10"/>
      <x:c r="K25" s="10"/>
      <x:c r="L25" s="10"/>
      <x:c r="M25" s="10"/>
    </x:row>
    <x:row r="26">
      <x:c r="A26" s="10"/>
      <x:c r="B26" s="10"/>
      <x:c r="C26" s="10"/>
      <x:c r="D26" s="10"/>
      <x:c r="E26" s="10"/>
      <x:c r="F26" s="10"/>
      <x:c r="G26" s="11"/>
      <x:c r="H26" s="11"/>
      <x:c r="I26" s="11"/>
      <x:c r="J26" s="10"/>
      <x:c r="K26" s="10"/>
      <x:c r="L26" s="10"/>
      <x:c r="M26" s="10"/>
    </x:row>
    <x:row r="27">
      <x:c r="A27" s="10"/>
      <x:c r="B27" s="10"/>
      <x:c r="C27" s="10"/>
      <x:c r="D27" s="10"/>
      <x:c r="E27" s="10"/>
      <x:c r="F27" s="10"/>
      <x:c r="G27" s="11"/>
      <x:c r="H27" s="11"/>
      <x:c r="I27" s="11"/>
      <x:c r="J27" s="10"/>
      <x:c r="K27" s="10"/>
      <x:c r="L27" s="10"/>
      <x:c r="M27" s="10"/>
    </x:row>
    <x:row r="28">
      <x:c r="A28" s="10"/>
      <x:c r="B28" s="10"/>
      <x:c r="C28" s="10"/>
      <x:c r="D28" s="10"/>
      <x:c r="E28" s="10"/>
      <x:c r="F28" s="10"/>
      <x:c r="G28" s="11"/>
      <x:c r="H28" s="11"/>
      <x:c r="I28" s="11"/>
      <x:c r="J28" s="10"/>
      <x:c r="K28" s="10"/>
      <x:c r="L28" s="10"/>
      <x:c r="M28" s="10"/>
    </x:row>
    <x:row r="29">
      <x:c r="A29" s="10"/>
      <x:c r="B29" s="10"/>
      <x:c r="C29" s="10"/>
      <x:c r="D29" s="10"/>
      <x:c r="E29" s="10"/>
      <x:c r="F29" s="10"/>
      <x:c r="G29" s="11"/>
      <x:c r="H29" s="11"/>
      <x:c r="I29" s="11"/>
      <x:c r="J29" s="10"/>
      <x:c r="K29" s="10"/>
      <x:c r="L29" s="10"/>
      <x:c r="M29" s="10"/>
    </x:row>
    <x:row r="30">
      <x:c r="A30" s="10"/>
      <x:c r="B30" s="10"/>
      <x:c r="C30" s="10"/>
      <x:c r="D30" s="10"/>
      <x:c r="E30" s="10"/>
      <x:c r="F30" s="10"/>
      <x:c r="G30" s="11"/>
      <x:c r="H30" s="11"/>
      <x:c r="I30" s="11"/>
      <x:c r="J30" s="10"/>
      <x:c r="K30" s="10"/>
      <x:c r="L30" s="10"/>
      <x:c r="M30" s="10"/>
    </x:row>
    <x:row r="31">
      <x:c r="A31" s="10"/>
      <x:c r="B31" s="10"/>
      <x:c r="C31" s="10"/>
      <x:c r="D31" s="10"/>
      <x:c r="E31" s="10"/>
      <x:c r="F31" s="10"/>
      <x:c r="G31" s="11"/>
      <x:c r="H31" s="11"/>
      <x:c r="I31" s="11"/>
      <x:c r="J31" s="10"/>
      <x:c r="K31" s="10"/>
      <x:c r="L31" s="10"/>
      <x:c r="M31" s="10"/>
    </x:row>
    <x:row r="32">
      <x:c r="A32" s="10"/>
      <x:c r="B32" s="10"/>
      <x:c r="C32" s="10"/>
      <x:c r="D32" s="10"/>
      <x:c r="E32" s="10"/>
      <x:c r="F32" s="10"/>
      <x:c r="G32" s="11"/>
      <x:c r="H32" s="11"/>
      <x:c r="I32" s="11"/>
      <x:c r="J32" s="10"/>
      <x:c r="K32" s="10"/>
      <x:c r="L32" s="10"/>
      <x:c r="M32" s="10"/>
    </x:row>
    <x:row r="33">
      <x:c r="A33" s="10"/>
      <x:c r="B33" s="10"/>
      <x:c r="C33" s="10"/>
      <x:c r="D33" s="10"/>
      <x:c r="E33" s="10"/>
      <x:c r="F33" s="10"/>
      <x:c r="G33" s="11"/>
      <x:c r="H33" s="11"/>
      <x:c r="I33" s="11"/>
      <x:c r="J33" s="10"/>
      <x:c r="K33" s="10"/>
      <x:c r="L33" s="10"/>
      <x:c r="M33" s="10"/>
    </x:row>
    <x:row r="34">
      <x:c r="A34" s="10"/>
      <x:c r="B34" s="10"/>
      <x:c r="C34" s="10"/>
      <x:c r="D34" s="10"/>
      <x:c r="E34" s="10"/>
      <x:c r="F34" s="10"/>
      <x:c r="G34" s="11"/>
      <x:c r="H34" s="11"/>
      <x:c r="I34" s="11"/>
      <x:c r="J34" s="10"/>
      <x:c r="K34" s="10"/>
      <x:c r="L34" s="10"/>
      <x:c r="M34" s="10"/>
    </x:row>
    <x:row r="35">
      <x:c r="A35" s="10"/>
      <x:c r="B35" s="10"/>
      <x:c r="C35" s="10"/>
      <x:c r="D35" s="10"/>
      <x:c r="E35" s="10"/>
      <x:c r="F35" s="10"/>
      <x:c r="G35" s="11"/>
      <x:c r="H35" s="11"/>
      <x:c r="I35" s="11"/>
      <x:c r="J35" s="10"/>
      <x:c r="K35" s="10"/>
      <x:c r="L35" s="10"/>
      <x:c r="M35" s="10"/>
    </x:row>
    <x:row r="36">
      <x:c r="A36" s="10"/>
      <x:c r="B36" s="10"/>
      <x:c r="C36" s="10"/>
      <x:c r="D36" s="10"/>
      <x:c r="E36" s="10"/>
      <x:c r="F36" s="10"/>
      <x:c r="G36" s="11"/>
      <x:c r="H36" s="11"/>
      <x:c r="I36" s="11"/>
      <x:c r="J36" s="10"/>
      <x:c r="K36" s="10"/>
      <x:c r="L36" s="10"/>
      <x:c r="M36" s="10"/>
    </x:row>
    <x:row r="37">
      <x:c r="A37" s="10"/>
      <x:c r="B37" s="10"/>
      <x:c r="C37" s="10"/>
      <x:c r="D37" s="10"/>
      <x:c r="E37" s="10"/>
      <x:c r="F37" s="10"/>
      <x:c r="G37" s="11"/>
      <x:c r="H37" s="11"/>
      <x:c r="I37" s="11"/>
      <x:c r="J37" s="10"/>
      <x:c r="K37" s="10"/>
      <x:c r="L37" s="10"/>
      <x:c r="M37" s="10"/>
    </x:row>
    <x:row r="38">
      <x:c r="A38" s="10"/>
      <x:c r="B38" s="10"/>
      <x:c r="C38" s="10"/>
      <x:c r="D38" s="10"/>
      <x:c r="E38" s="10"/>
      <x:c r="F38" s="10"/>
      <x:c r="G38" s="11"/>
      <x:c r="H38" s="11"/>
      <x:c r="I38" s="11"/>
      <x:c r="J38" s="10"/>
      <x:c r="K38" s="10"/>
      <x:c r="L38" s="10"/>
      <x:c r="M38" s="10"/>
    </x:row>
    <x:row r="39">
      <x:c r="A39" s="10"/>
      <x:c r="B39" s="10"/>
      <x:c r="C39" s="10"/>
      <x:c r="D39" s="10"/>
      <x:c r="E39" s="10"/>
      <x:c r="F39" s="10"/>
      <x:c r="G39" s="11"/>
      <x:c r="H39" s="11"/>
      <x:c r="I39" s="11"/>
      <x:c r="J39" s="10"/>
      <x:c r="K39" s="10"/>
      <x:c r="L39" s="10"/>
      <x:c r="M39" s="10"/>
    </x:row>
    <x:row r="40">
      <x:c r="A40" s="10"/>
      <x:c r="B40" s="10"/>
      <x:c r="C40" s="10"/>
      <x:c r="D40" s="10"/>
      <x:c r="E40" s="10"/>
      <x:c r="F40" s="10"/>
      <x:c r="G40" s="11"/>
      <x:c r="H40" s="11"/>
      <x:c r="I40" s="11"/>
      <x:c r="J40" s="10"/>
      <x:c r="K40" s="10"/>
      <x:c r="L40" s="10"/>
      <x:c r="M40" s="10"/>
    </x:row>
    <x:row r="41">
      <x:c r="A41" s="10"/>
      <x:c r="B41" s="10"/>
      <x:c r="C41" s="10"/>
      <x:c r="D41" s="10"/>
      <x:c r="E41" s="10"/>
      <x:c r="F41" s="10"/>
      <x:c r="G41" s="11"/>
      <x:c r="H41" s="11"/>
      <x:c r="I41" s="11"/>
      <x:c r="J41" s="10"/>
      <x:c r="K41" s="10"/>
      <x:c r="L41" s="10"/>
      <x:c r="M41" s="10"/>
    </x:row>
    <x:row r="42">
      <x:c r="A42" s="10"/>
      <x:c r="B42" s="10"/>
      <x:c r="C42" s="10"/>
      <x:c r="D42" s="10"/>
      <x:c r="E42" s="10"/>
      <x:c r="F42" s="10"/>
      <x:c r="G42" s="11"/>
      <x:c r="H42" s="11"/>
      <x:c r="I42" s="11"/>
      <x:c r="J42" s="10"/>
      <x:c r="K42" s="10"/>
      <x:c r="L42" s="10"/>
      <x:c r="M42" s="10"/>
    </x:row>
    <x:row r="43">
      <x:c r="A43" s="10"/>
      <x:c r="B43" s="10"/>
      <x:c r="C43" s="10"/>
      <x:c r="D43" s="10"/>
      <x:c r="E43" s="10"/>
      <x:c r="F43" s="10"/>
      <x:c r="G43" s="11"/>
      <x:c r="H43" s="11"/>
      <x:c r="I43" s="11"/>
      <x:c r="J43" s="10"/>
      <x:c r="K43" s="10"/>
      <x:c r="L43" s="10"/>
      <x:c r="M43" s="10"/>
    </x:row>
    <x:row r="44">
      <x:c r="A44" s="10"/>
      <x:c r="B44" s="10"/>
      <x:c r="C44" s="10"/>
      <x:c r="D44" s="10"/>
      <x:c r="E44" s="10"/>
      <x:c r="F44" s="10"/>
      <x:c r="G44" s="11"/>
      <x:c r="H44" s="11"/>
      <x:c r="I44" s="11"/>
      <x:c r="J44" s="10"/>
      <x:c r="K44" s="10"/>
      <x:c r="L44" s="10"/>
      <x:c r="M44" s="10"/>
    </x:row>
    <x:row r="45">
      <x:c r="A45" s="10"/>
      <x:c r="B45" s="10"/>
      <x:c r="C45" s="10"/>
      <x:c r="D45" s="10"/>
      <x:c r="E45" s="10"/>
      <x:c r="F45" s="10"/>
      <x:c r="G45" s="11"/>
      <x:c r="H45" s="11"/>
      <x:c r="I45" s="11"/>
      <x:c r="J45" s="10"/>
      <x:c r="K45" s="10"/>
      <x:c r="L45" s="10"/>
      <x:c r="M45" s="10"/>
    </x:row>
    <x:row r="46">
      <x:c r="A46" s="10"/>
      <x:c r="B46" s="10"/>
      <x:c r="C46" s="10"/>
      <x:c r="D46" s="10"/>
      <x:c r="E46" s="10"/>
      <x:c r="F46" s="10"/>
      <x:c r="G46" s="11"/>
      <x:c r="H46" s="11"/>
      <x:c r="I46" s="11"/>
      <x:c r="J46" s="10"/>
      <x:c r="K46" s="10"/>
      <x:c r="L46" s="10"/>
      <x:c r="M46" s="10"/>
    </x:row>
    <x:row r="47">
      <x:c r="A47" s="10"/>
      <x:c r="B47" s="10"/>
      <x:c r="C47" s="10"/>
      <x:c r="D47" s="10"/>
      <x:c r="E47" s="10"/>
      <x:c r="F47" s="10"/>
      <x:c r="G47" s="11"/>
      <x:c r="H47" s="11"/>
      <x:c r="I47" s="11"/>
      <x:c r="J47" s="10"/>
      <x:c r="K47" s="10"/>
      <x:c r="L47" s="10"/>
      <x:c r="M47" s="10"/>
    </x:row>
    <x:row r="48">
      <x:c r="A48" s="10"/>
      <x:c r="B48" s="10"/>
      <x:c r="C48" s="10"/>
      <x:c r="D48" s="10"/>
      <x:c r="E48" s="10"/>
      <x:c r="F48" s="10"/>
      <x:c r="G48" s="11"/>
      <x:c r="H48" s="11"/>
      <x:c r="I48" s="11"/>
      <x:c r="J48" s="10"/>
      <x:c r="K48" s="10"/>
      <x:c r="L48" s="10"/>
      <x:c r="M48" s="10"/>
    </x:row>
    <x:row r="49">
      <x:c r="A49" s="10"/>
      <x:c r="B49" s="10"/>
      <x:c r="C49" s="10"/>
      <x:c r="D49" s="10"/>
      <x:c r="E49" s="10"/>
      <x:c r="F49" s="10"/>
      <x:c r="G49" s="11"/>
      <x:c r="H49" s="11"/>
      <x:c r="I49" s="11"/>
      <x:c r="J49" s="10"/>
      <x:c r="K49" s="10"/>
      <x:c r="L49" s="10"/>
      <x:c r="M49" s="10"/>
    </x:row>
    <x:row r="50">
      <x:c r="A50" s="10"/>
      <x:c r="B50" s="10"/>
      <x:c r="C50" s="10"/>
      <x:c r="D50" s="10"/>
      <x:c r="E50" s="10"/>
      <x:c r="F50" s="10"/>
      <x:c r="G50" s="11"/>
      <x:c r="H50" s="11"/>
      <x:c r="I50" s="11"/>
      <x:c r="J50" s="10"/>
      <x:c r="K50" s="10"/>
      <x:c r="L50" s="10"/>
      <x:c r="M50" s="10"/>
    </x:row>
    <x:row r="51">
      <x:c r="A51" s="10"/>
      <x:c r="B51" s="10"/>
      <x:c r="C51" s="10"/>
      <x:c r="D51" s="10"/>
      <x:c r="E51" s="10"/>
      <x:c r="F51" s="10"/>
      <x:c r="G51" s="11"/>
      <x:c r="H51" s="11"/>
      <x:c r="I51" s="11"/>
      <x:c r="J51" s="10"/>
      <x:c r="K51" s="10"/>
      <x:c r="L51" s="10"/>
      <x:c r="M51" s="10"/>
    </x:row>
    <x:row r="52">
      <x:c r="A52" s="10"/>
      <x:c r="B52" s="10"/>
      <x:c r="C52" s="10"/>
      <x:c r="D52" s="10"/>
      <x:c r="E52" s="10"/>
      <x:c r="F52" s="10"/>
      <x:c r="G52" s="11"/>
      <x:c r="H52" s="11"/>
      <x:c r="I52" s="11"/>
      <x:c r="J52" s="10"/>
      <x:c r="K52" s="10"/>
      <x:c r="L52" s="10"/>
      <x:c r="M52" s="10"/>
    </x:row>
    <x:row r="53">
      <x:c r="A53" s="10"/>
      <x:c r="B53" s="10"/>
      <x:c r="C53" s="10"/>
      <x:c r="D53" s="10"/>
      <x:c r="E53" s="10"/>
      <x:c r="F53" s="10"/>
      <x:c r="G53" s="11"/>
      <x:c r="H53" s="11"/>
      <x:c r="I53" s="11"/>
      <x:c r="J53" s="10"/>
      <x:c r="K53" s="10"/>
      <x:c r="L53" s="10"/>
      <x:c r="M53" s="10"/>
    </x:row>
    <x:row r="54">
      <x:c r="A54" s="10"/>
      <x:c r="B54" s="10"/>
      <x:c r="C54" s="10"/>
      <x:c r="D54" s="10"/>
      <x:c r="E54" s="10"/>
      <x:c r="F54" s="10"/>
      <x:c r="G54" s="11"/>
      <x:c r="H54" s="11"/>
      <x:c r="I54" s="11"/>
      <x:c r="J54" s="10"/>
      <x:c r="K54" s="10"/>
      <x:c r="L54" s="10"/>
      <x:c r="M54" s="10"/>
    </x:row>
    <x:row r="55">
      <x:c r="A55" s="10"/>
      <x:c r="B55" s="10"/>
      <x:c r="C55" s="10"/>
      <x:c r="D55" s="10"/>
      <x:c r="E55" s="10"/>
      <x:c r="F55" s="10"/>
      <x:c r="G55" s="11"/>
      <x:c r="H55" s="11"/>
      <x:c r="I55" s="11"/>
      <x:c r="J55" s="10"/>
      <x:c r="K55" s="10"/>
      <x:c r="L55" s="10"/>
      <x:c r="M55" s="10"/>
    </x:row>
    <x:row r="56">
      <x:c r="A56" s="10"/>
      <x:c r="B56" s="10"/>
      <x:c r="C56" s="10"/>
      <x:c r="D56" s="10"/>
      <x:c r="E56" s="10"/>
      <x:c r="F56" s="10"/>
      <x:c r="G56" s="11"/>
      <x:c r="H56" s="11"/>
      <x:c r="I56" s="11"/>
      <x:c r="J56" s="10"/>
      <x:c r="K56" s="10"/>
      <x:c r="L56" s="10"/>
      <x:c r="M56" s="10"/>
    </x:row>
    <x:row r="57">
      <x:c r="A57" s="10"/>
      <x:c r="B57" s="10"/>
      <x:c r="C57" s="10"/>
      <x:c r="D57" s="10"/>
      <x:c r="E57" s="10"/>
      <x:c r="F57" s="10"/>
      <x:c r="G57" s="11"/>
      <x:c r="H57" s="11"/>
      <x:c r="I57" s="11"/>
      <x:c r="J57" s="10"/>
      <x:c r="K57" s="10"/>
      <x:c r="L57" s="10"/>
      <x:c r="M57" s="10"/>
    </x:row>
    <x:row r="58">
      <x:c r="A58" s="10"/>
      <x:c r="B58" s="10"/>
      <x:c r="C58" s="10"/>
      <x:c r="D58" s="10"/>
      <x:c r="E58" s="10"/>
      <x:c r="F58" s="10"/>
      <x:c r="G58" s="11"/>
      <x:c r="H58" s="11"/>
      <x:c r="I58" s="11"/>
      <x:c r="J58" s="10"/>
      <x:c r="K58" s="10"/>
      <x:c r="L58" s="10"/>
      <x:c r="M58" s="10"/>
    </x:row>
    <x:row r="59">
      <x:c r="A59" s="10"/>
      <x:c r="B59" s="10"/>
      <x:c r="C59" s="10"/>
      <x:c r="D59" s="10"/>
      <x:c r="E59" s="10"/>
      <x:c r="F59" s="10"/>
      <x:c r="G59" s="11"/>
      <x:c r="H59" s="11"/>
      <x:c r="I59" s="11"/>
      <x:c r="J59" s="10"/>
      <x:c r="K59" s="10"/>
      <x:c r="L59" s="10"/>
      <x:c r="M59" s="10"/>
    </x:row>
    <x:row r="60">
      <x:c r="A60" s="10"/>
      <x:c r="B60" s="10"/>
      <x:c r="C60" s="10"/>
      <x:c r="D60" s="10"/>
      <x:c r="E60" s="10"/>
      <x:c r="F60" s="10"/>
      <x:c r="G60" s="11"/>
      <x:c r="H60" s="11"/>
      <x:c r="I60" s="11"/>
      <x:c r="J60" s="10"/>
      <x:c r="K60" s="10"/>
      <x:c r="L60" s="10"/>
      <x:c r="M60" s="10"/>
    </x:row>
    <x:row r="61">
      <x:c r="A61" s="10"/>
      <x:c r="B61" s="10"/>
      <x:c r="C61" s="10"/>
      <x:c r="D61" s="10"/>
      <x:c r="E61" s="10"/>
      <x:c r="F61" s="10"/>
      <x:c r="G61" s="11"/>
      <x:c r="H61" s="11"/>
      <x:c r="I61" s="11"/>
      <x:c r="J61" s="10"/>
      <x:c r="K61" s="10"/>
      <x:c r="L61" s="10"/>
      <x:c r="M61" s="10"/>
    </x:row>
    <x:row r="62">
      <x:c r="A62" s="10"/>
      <x:c r="B62" s="10"/>
      <x:c r="C62" s="10"/>
      <x:c r="D62" s="10"/>
      <x:c r="E62" s="10"/>
      <x:c r="F62" s="10"/>
      <x:c r="G62" s="11"/>
      <x:c r="H62" s="11"/>
      <x:c r="I62" s="11"/>
      <x:c r="J62" s="10"/>
      <x:c r="K62" s="10"/>
      <x:c r="L62" s="10"/>
      <x:c r="M62" s="10"/>
    </x:row>
    <x:row r="63">
      <x:c r="A63" s="10"/>
      <x:c r="B63" s="10"/>
      <x:c r="C63" s="10"/>
      <x:c r="D63" s="10"/>
      <x:c r="E63" s="10"/>
      <x:c r="F63" s="10"/>
      <x:c r="G63" s="11"/>
      <x:c r="H63" s="11"/>
      <x:c r="I63" s="11"/>
      <x:c r="J63" s="10"/>
      <x:c r="K63" s="10"/>
      <x:c r="L63" s="10"/>
      <x:c r="M63" s="10"/>
    </x:row>
    <x:row r="64">
      <x:c r="A64" s="10"/>
      <x:c r="B64" s="10"/>
      <x:c r="C64" s="10"/>
      <x:c r="D64" s="10"/>
      <x:c r="E64" s="10"/>
      <x:c r="F64" s="10"/>
      <x:c r="G64" s="11"/>
      <x:c r="H64" s="11"/>
      <x:c r="I64" s="11"/>
      <x:c r="J64" s="10"/>
      <x:c r="K64" s="10"/>
      <x:c r="L64" s="10"/>
      <x:c r="M64" s="10"/>
    </x:row>
    <x:row r="65">
      <x:c r="A65" s="10"/>
      <x:c r="B65" s="10"/>
      <x:c r="C65" s="10"/>
      <x:c r="D65" s="10"/>
      <x:c r="E65" s="10"/>
      <x:c r="F65" s="10"/>
      <x:c r="G65" s="11"/>
      <x:c r="H65" s="11"/>
      <x:c r="I65" s="11"/>
      <x:c r="J65" s="10"/>
      <x:c r="K65" s="10"/>
      <x:c r="L65" s="10"/>
      <x:c r="M65" s="10"/>
    </x:row>
    <x:row r="66">
      <x:c r="A66" s="10"/>
      <x:c r="B66" s="10"/>
      <x:c r="C66" s="10"/>
      <x:c r="D66" s="10"/>
      <x:c r="E66" s="10"/>
      <x:c r="F66" s="10"/>
      <x:c r="G66" s="11"/>
      <x:c r="H66" s="11"/>
      <x:c r="I66" s="11"/>
      <x:c r="J66" s="10"/>
      <x:c r="K66" s="10"/>
      <x:c r="L66" s="10"/>
      <x:c r="M66" s="10"/>
    </x:row>
    <x:row r="67">
      <x:c r="A67" s="10"/>
      <x:c r="B67" s="10"/>
      <x:c r="C67" s="10"/>
      <x:c r="D67" s="10"/>
      <x:c r="E67" s="10"/>
      <x:c r="F67" s="10"/>
      <x:c r="G67" s="11"/>
      <x:c r="H67" s="11"/>
      <x:c r="I67" s="11"/>
      <x:c r="J67" s="10"/>
      <x:c r="K67" s="10"/>
      <x:c r="L67" s="10"/>
      <x:c r="M67" s="10"/>
    </x:row>
    <x:row r="68">
      <x:c r="A68" s="10"/>
      <x:c r="B68" s="10"/>
      <x:c r="C68" s="10"/>
      <x:c r="D68" s="10"/>
      <x:c r="E68" s="10"/>
      <x:c r="F68" s="10"/>
      <x:c r="G68" s="11"/>
      <x:c r="H68" s="11"/>
      <x:c r="I68" s="11"/>
      <x:c r="J68" s="10"/>
      <x:c r="K68" s="10"/>
      <x:c r="L68" s="10"/>
      <x:c r="M68" s="10"/>
    </x:row>
    <x:row r="69">
      <x:c r="A69" s="10"/>
      <x:c r="B69" s="10"/>
      <x:c r="C69" s="10"/>
      <x:c r="D69" s="10"/>
      <x:c r="E69" s="10"/>
      <x:c r="F69" s="10"/>
      <x:c r="G69" s="11"/>
      <x:c r="H69" s="11"/>
      <x:c r="I69" s="11"/>
      <x:c r="J69" s="10"/>
      <x:c r="K69" s="10"/>
      <x:c r="L69" s="10"/>
      <x:c r="M69" s="10"/>
    </x:row>
    <x:row r="70">
      <x:c r="A70" s="10"/>
      <x:c r="B70" s="10"/>
      <x:c r="C70" s="10"/>
      <x:c r="D70" s="10"/>
      <x:c r="E70" s="10"/>
      <x:c r="F70" s="10"/>
      <x:c r="G70" s="11"/>
      <x:c r="H70" s="11"/>
      <x:c r="I70" s="11"/>
      <x:c r="J70" s="10"/>
      <x:c r="K70" s="10"/>
      <x:c r="L70" s="10"/>
      <x:c r="M70" s="10"/>
    </x:row>
    <x:row r="71">
      <x:c r="A71" s="10"/>
      <x:c r="B71" s="10"/>
      <x:c r="C71" s="10"/>
      <x:c r="D71" s="10"/>
      <x:c r="E71" s="10"/>
      <x:c r="F71" s="10"/>
      <x:c r="G71" s="11"/>
      <x:c r="H71" s="11"/>
      <x:c r="I71" s="11"/>
      <x:c r="J71" s="10"/>
      <x:c r="K71" s="10"/>
      <x:c r="L71" s="10"/>
      <x:c r="M71" s="10"/>
    </x:row>
    <x:row r="72">
      <x:c r="A72" s="10"/>
      <x:c r="B72" s="10"/>
      <x:c r="C72" s="10"/>
      <x:c r="D72" s="10"/>
      <x:c r="E72" s="10"/>
      <x:c r="F72" s="10"/>
      <x:c r="G72" s="11"/>
      <x:c r="H72" s="11"/>
      <x:c r="I72" s="11"/>
      <x:c r="J72" s="10"/>
      <x:c r="K72" s="10"/>
      <x:c r="L72" s="10"/>
      <x:c r="M72" s="10"/>
    </x:row>
    <x:row r="73">
      <x:c r="A73" s="10"/>
      <x:c r="B73" s="10"/>
      <x:c r="C73" s="10"/>
      <x:c r="D73" s="10"/>
      <x:c r="E73" s="10"/>
      <x:c r="F73" s="10"/>
      <x:c r="G73" s="11"/>
      <x:c r="H73" s="11"/>
      <x:c r="I73" s="11"/>
      <x:c r="J73" s="10"/>
      <x:c r="K73" s="10"/>
      <x:c r="L73" s="10"/>
      <x:c r="M73" s="10"/>
    </x:row>
    <x:row r="74">
      <x:c r="A74" s="10"/>
      <x:c r="B74" s="10"/>
      <x:c r="C74" s="10"/>
      <x:c r="D74" s="10"/>
      <x:c r="E74" s="10"/>
      <x:c r="F74" s="10"/>
      <x:c r="G74" s="11"/>
      <x:c r="H74" s="11"/>
      <x:c r="I74" s="11"/>
      <x:c r="J74" s="10"/>
      <x:c r="K74" s="10"/>
      <x:c r="L74" s="10"/>
      <x:c r="M74" s="10"/>
    </x:row>
    <x:row r="75">
      <x:c r="A75" s="10"/>
      <x:c r="B75" s="10"/>
      <x:c r="C75" s="10"/>
      <x:c r="D75" s="10"/>
      <x:c r="E75" s="10"/>
      <x:c r="F75" s="10"/>
      <x:c r="G75" s="11"/>
      <x:c r="H75" s="11"/>
      <x:c r="I75" s="11"/>
      <x:c r="J75" s="10"/>
      <x:c r="K75" s="10"/>
      <x:c r="L75" s="10"/>
      <x:c r="M75" s="10"/>
    </x:row>
    <x:row r="76">
      <x:c r="A76" s="10"/>
      <x:c r="B76" s="10"/>
      <x:c r="C76" s="10"/>
      <x:c r="D76" s="10"/>
      <x:c r="E76" s="10"/>
      <x:c r="F76" s="10"/>
      <x:c r="G76" s="11"/>
      <x:c r="H76" s="11"/>
      <x:c r="I76" s="11"/>
      <x:c r="J76" s="10"/>
      <x:c r="K76" s="10"/>
      <x:c r="L76" s="10"/>
      <x:c r="M76" s="10"/>
    </x:row>
    <x:row r="77">
      <x:c r="A77" s="10"/>
      <x:c r="B77" s="10"/>
      <x:c r="C77" s="10"/>
      <x:c r="D77" s="10"/>
      <x:c r="E77" s="10"/>
      <x:c r="F77" s="10"/>
      <x:c r="G77" s="11"/>
      <x:c r="H77" s="11"/>
      <x:c r="I77" s="11"/>
      <x:c r="J77" s="10"/>
      <x:c r="K77" s="10"/>
      <x:c r="L77" s="10"/>
      <x:c r="M77" s="10"/>
    </x:row>
    <x:row r="78">
      <x:c r="A78" s="10"/>
      <x:c r="B78" s="10"/>
      <x:c r="C78" s="10"/>
      <x:c r="D78" s="10"/>
      <x:c r="E78" s="10"/>
      <x:c r="F78" s="10"/>
      <x:c r="G78" s="11"/>
      <x:c r="H78" s="11"/>
      <x:c r="I78" s="11"/>
      <x:c r="J78" s="10"/>
      <x:c r="K78" s="10"/>
      <x:c r="L78" s="10"/>
      <x:c r="M78" s="10"/>
    </x:row>
    <x:row r="79">
      <x:c r="A79" s="10"/>
      <x:c r="B79" s="10"/>
      <x:c r="C79" s="10"/>
      <x:c r="D79" s="10"/>
      <x:c r="E79" s="10"/>
      <x:c r="F79" s="10"/>
      <x:c r="G79" s="11"/>
      <x:c r="H79" s="11"/>
      <x:c r="I79" s="11"/>
      <x:c r="J79" s="10"/>
      <x:c r="K79" s="10"/>
      <x:c r="L79" s="10"/>
      <x:c r="M79" s="10"/>
    </x:row>
    <x:row r="80">
      <x:c r="A80" s="10"/>
      <x:c r="B80" s="10"/>
      <x:c r="C80" s="10"/>
      <x:c r="D80" s="10"/>
      <x:c r="E80" s="10"/>
      <x:c r="F80" s="10"/>
      <x:c r="G80" s="11"/>
      <x:c r="H80" s="11"/>
      <x:c r="I80" s="11"/>
      <x:c r="J80" s="10"/>
      <x:c r="K80" s="10"/>
      <x:c r="L80" s="10"/>
      <x:c r="M80" s="10"/>
    </x:row>
    <x:row r="81">
      <x:c r="A81" s="10"/>
      <x:c r="B81" s="10"/>
      <x:c r="C81" s="10"/>
      <x:c r="D81" s="10"/>
      <x:c r="E81" s="10"/>
      <x:c r="F81" s="10"/>
      <x:c r="G81" s="11"/>
      <x:c r="H81" s="11"/>
      <x:c r="I81" s="11"/>
      <x:c r="J81" s="10"/>
      <x:c r="K81" s="10"/>
      <x:c r="L81" s="10"/>
      <x:c r="M81" s="10"/>
    </x:row>
    <x:row r="82">
      <x:c r="A82" s="10"/>
      <x:c r="B82" s="10"/>
      <x:c r="C82" s="10"/>
      <x:c r="D82" s="10"/>
      <x:c r="E82" s="10"/>
      <x:c r="F82" s="10"/>
      <x:c r="G82" s="11"/>
      <x:c r="H82" s="11"/>
      <x:c r="I82" s="11"/>
      <x:c r="J82" s="10"/>
      <x:c r="K82" s="10"/>
      <x:c r="L82" s="10"/>
      <x:c r="M82" s="10"/>
    </x:row>
    <x:row r="83">
      <x:c r="A83" s="10"/>
      <x:c r="B83" s="10"/>
      <x:c r="C83" s="10"/>
      <x:c r="D83" s="10"/>
      <x:c r="E83" s="10"/>
      <x:c r="F83" s="10"/>
      <x:c r="G83" s="11"/>
      <x:c r="H83" s="11"/>
      <x:c r="I83" s="11"/>
      <x:c r="J83" s="10"/>
      <x:c r="K83" s="10"/>
      <x:c r="L83" s="10"/>
      <x:c r="M83" s="10"/>
    </x:row>
    <x:row r="84">
      <x:c r="A84" s="10"/>
      <x:c r="B84" s="10"/>
      <x:c r="C84" s="10"/>
      <x:c r="D84" s="10"/>
      <x:c r="E84" s="10"/>
      <x:c r="F84" s="10"/>
      <x:c r="G84" s="11"/>
      <x:c r="H84" s="11"/>
      <x:c r="I84" s="11"/>
      <x:c r="J84" s="10"/>
      <x:c r="K84" s="10"/>
      <x:c r="L84" s="10"/>
      <x:c r="M84" s="10"/>
    </x:row>
    <x:row r="85">
      <x:c r="A85" s="10"/>
      <x:c r="B85" s="10"/>
      <x:c r="C85" s="10"/>
      <x:c r="D85" s="10"/>
      <x:c r="E85" s="10"/>
      <x:c r="F85" s="10"/>
      <x:c r="G85" s="11"/>
      <x:c r="H85" s="11"/>
      <x:c r="I85" s="11"/>
      <x:c r="J85" s="10"/>
      <x:c r="K85" s="10"/>
      <x:c r="L85" s="10"/>
      <x:c r="M85" s="10"/>
    </x:row>
    <x:row r="86">
      <x:c r="A86" s="10"/>
      <x:c r="B86" s="10"/>
      <x:c r="C86" s="10"/>
      <x:c r="D86" s="10"/>
      <x:c r="E86" s="10"/>
      <x:c r="F86" s="10"/>
      <x:c r="G86" s="11"/>
      <x:c r="H86" s="11"/>
      <x:c r="I86" s="11"/>
      <x:c r="J86" s="10"/>
      <x:c r="K86" s="10"/>
      <x:c r="L86" s="10"/>
      <x:c r="M86" s="10"/>
    </x:row>
    <x:row r="87">
      <x:c r="A87" s="10"/>
      <x:c r="B87" s="10"/>
      <x:c r="C87" s="10"/>
      <x:c r="D87" s="10"/>
      <x:c r="E87" s="10"/>
      <x:c r="F87" s="10"/>
      <x:c r="G87" s="11"/>
      <x:c r="H87" s="11"/>
      <x:c r="I87" s="11"/>
      <x:c r="J87" s="10"/>
      <x:c r="K87" s="10"/>
      <x:c r="L87" s="10"/>
      <x:c r="M87" s="10"/>
    </x:row>
    <x:row r="88">
      <x:c r="A88" s="10"/>
      <x:c r="B88" s="10"/>
      <x:c r="C88" s="10"/>
      <x:c r="D88" s="10"/>
      <x:c r="E88" s="10"/>
      <x:c r="F88" s="10"/>
      <x:c r="G88" s="11"/>
      <x:c r="H88" s="11"/>
      <x:c r="I88" s="11"/>
      <x:c r="J88" s="10"/>
      <x:c r="K88" s="10"/>
      <x:c r="L88" s="10"/>
      <x:c r="M88" s="10"/>
    </x:row>
    <x:row r="89">
      <x:c r="A89" s="10"/>
      <x:c r="B89" s="10"/>
      <x:c r="C89" s="10"/>
      <x:c r="D89" s="10"/>
      <x:c r="E89" s="10"/>
      <x:c r="F89" s="10"/>
      <x:c r="G89" s="11"/>
      <x:c r="H89" s="11"/>
      <x:c r="I89" s="11"/>
      <x:c r="J89" s="10"/>
      <x:c r="K89" s="10"/>
      <x:c r="L89" s="10"/>
      <x:c r="M89" s="10"/>
    </x:row>
    <x:row r="90">
      <x:c r="A90" s="10"/>
      <x:c r="B90" s="10"/>
      <x:c r="C90" s="10"/>
      <x:c r="D90" s="10"/>
      <x:c r="E90" s="10"/>
      <x:c r="F90" s="10"/>
      <x:c r="G90" s="11"/>
      <x:c r="H90" s="11"/>
      <x:c r="I90" s="11"/>
      <x:c r="J90" s="10"/>
      <x:c r="K90" s="10"/>
      <x:c r="L90" s="10"/>
      <x:c r="M90" s="10"/>
    </x:row>
    <x:row r="91">
      <x:c r="A91" s="10"/>
      <x:c r="B91" s="10"/>
      <x:c r="C91" s="10"/>
      <x:c r="D91" s="10"/>
      <x:c r="E91" s="10"/>
      <x:c r="F91" s="10"/>
      <x:c r="G91" s="11"/>
      <x:c r="H91" s="11"/>
      <x:c r="I91" s="11"/>
      <x:c r="J91" s="10"/>
      <x:c r="K91" s="10"/>
      <x:c r="L91" s="10"/>
      <x:c r="M91" s="10"/>
    </x:row>
    <x:row r="92">
      <x:c r="A92" s="10"/>
      <x:c r="B92" s="10"/>
      <x:c r="C92" s="10"/>
      <x:c r="D92" s="10"/>
      <x:c r="E92" s="10"/>
      <x:c r="F92" s="10"/>
      <x:c r="G92" s="11"/>
      <x:c r="H92" s="11"/>
      <x:c r="I92" s="11"/>
      <x:c r="J92" s="10"/>
      <x:c r="K92" s="10"/>
      <x:c r="L92" s="10"/>
      <x:c r="M92" s="10"/>
    </x:row>
    <x:row r="93">
      <x:c r="A93" s="10"/>
      <x:c r="B93" s="10"/>
      <x:c r="C93" s="10"/>
      <x:c r="D93" s="10"/>
      <x:c r="E93" s="10"/>
      <x:c r="F93" s="10"/>
      <x:c r="G93" s="11"/>
      <x:c r="H93" s="11"/>
      <x:c r="I93" s="11"/>
      <x:c r="J93" s="10"/>
      <x:c r="K93" s="10"/>
      <x:c r="L93" s="10"/>
      <x:c r="M93" s="10"/>
    </x:row>
    <x:row r="94">
      <x:c r="A94" s="10"/>
      <x:c r="B94" s="10"/>
      <x:c r="C94" s="10"/>
      <x:c r="D94" s="10"/>
      <x:c r="E94" s="10"/>
      <x:c r="F94" s="10"/>
      <x:c r="G94" s="11"/>
      <x:c r="H94" s="11"/>
      <x:c r="I94" s="11"/>
      <x:c r="J94" s="10"/>
      <x:c r="K94" s="10"/>
      <x:c r="L94" s="10"/>
      <x:c r="M94" s="10"/>
    </x:row>
    <x:row r="95">
      <x:c r="A95" s="10"/>
      <x:c r="B95" s="10"/>
      <x:c r="C95" s="10"/>
      <x:c r="D95" s="10"/>
      <x:c r="E95" s="10"/>
      <x:c r="F95" s="10"/>
      <x:c r="G95" s="11"/>
      <x:c r="H95" s="11"/>
      <x:c r="I95" s="11"/>
      <x:c r="J95" s="10"/>
      <x:c r="K95" s="10"/>
      <x:c r="L95" s="10"/>
      <x:c r="M95" s="10"/>
    </x:row>
    <x:row r="96">
      <x:c r="A96" s="10"/>
      <x:c r="B96" s="10"/>
      <x:c r="C96" s="10"/>
      <x:c r="D96" s="10"/>
      <x:c r="E96" s="10"/>
      <x:c r="F96" s="10"/>
      <x:c r="G96" s="11"/>
      <x:c r="H96" s="11"/>
      <x:c r="I96" s="11"/>
      <x:c r="J96" s="10"/>
      <x:c r="K96" s="10"/>
      <x:c r="L96" s="10"/>
      <x:c r="M96" s="10"/>
    </x:row>
    <x:row r="97">
      <x:c r="A97" s="10"/>
      <x:c r="B97" s="10"/>
      <x:c r="C97" s="10"/>
      <x:c r="D97" s="10"/>
      <x:c r="E97" s="10"/>
      <x:c r="F97" s="10"/>
      <x:c r="G97" s="11"/>
      <x:c r="H97" s="11"/>
      <x:c r="I97" s="11"/>
      <x:c r="J97" s="10"/>
      <x:c r="K97" s="10"/>
      <x:c r="L97" s="10"/>
      <x:c r="M97" s="10"/>
    </x:row>
    <x:row r="98">
      <x:c r="A98" s="10"/>
      <x:c r="B98" s="10"/>
      <x:c r="C98" s="10"/>
      <x:c r="D98" s="10"/>
      <x:c r="E98" s="10"/>
      <x:c r="F98" s="10"/>
      <x:c r="G98" s="11"/>
      <x:c r="H98" s="11"/>
      <x:c r="I98" s="11"/>
      <x:c r="J98" s="10"/>
      <x:c r="K98" s="10"/>
      <x:c r="L98" s="10"/>
      <x:c r="M98" s="10"/>
    </x:row>
    <x:row r="99">
      <x:c r="A99" s="10"/>
      <x:c r="B99" s="10"/>
      <x:c r="C99" s="10"/>
      <x:c r="D99" s="10"/>
      <x:c r="E99" s="10"/>
      <x:c r="F99" s="10"/>
      <x:c r="G99" s="11"/>
      <x:c r="H99" s="11"/>
      <x:c r="I99" s="11"/>
      <x:c r="J99" s="10"/>
      <x:c r="K99" s="10"/>
      <x:c r="L99" s="10"/>
      <x:c r="M99" s="10"/>
    </x:row>
    <x:row r="100">
      <x:c r="A100" s="10"/>
      <x:c r="B100" s="10"/>
      <x:c r="C100" s="10"/>
      <x:c r="D100" s="10"/>
      <x:c r="E100" s="10"/>
      <x:c r="F100" s="10"/>
      <x:c r="G100" s="11"/>
      <x:c r="H100" s="11"/>
      <x:c r="I100" s="11"/>
      <x:c r="J100" s="10"/>
      <x:c r="K100" s="10"/>
      <x:c r="L100" s="10"/>
      <x:c r="M100" s="10"/>
    </x:row>
    <x:row r="101">
      <x:c r="A101" s="10"/>
      <x:c r="B101" s="10"/>
      <x:c r="C101" s="10"/>
      <x:c r="D101" s="10"/>
      <x:c r="E101" s="10"/>
      <x:c r="F101" s="10"/>
      <x:c r="G101" s="11"/>
      <x:c r="H101" s="11"/>
      <x:c r="I101" s="11"/>
      <x:c r="J101" s="10"/>
      <x:c r="K101" s="10"/>
      <x:c r="L101" s="10"/>
      <x:c r="M101" s="10"/>
    </x:row>
    <x:row r="102">
      <x:c r="A102" s="10"/>
      <x:c r="B102" s="10"/>
      <x:c r="C102" s="10"/>
      <x:c r="D102" s="10"/>
      <x:c r="E102" s="10"/>
      <x:c r="F102" s="10"/>
      <x:c r="G102" s="11"/>
      <x:c r="H102" s="11"/>
      <x:c r="I102" s="11"/>
      <x:c r="J102" s="10"/>
      <x:c r="K102" s="10"/>
      <x:c r="L102" s="10"/>
      <x:c r="M102" s="10"/>
    </x:row>
    <x:row r="103">
      <x:c r="A103" s="10"/>
      <x:c r="B103" s="10"/>
      <x:c r="C103" s="10"/>
      <x:c r="D103" s="10"/>
      <x:c r="E103" s="10"/>
      <x:c r="F103" s="10"/>
      <x:c r="G103" s="11"/>
      <x:c r="H103" s="11"/>
      <x:c r="I103" s="11"/>
      <x:c r="J103" s="10"/>
      <x:c r="K103" s="10"/>
      <x:c r="L103" s="10"/>
      <x:c r="M103" s="10"/>
    </x:row>
    <x:row r="104">
      <x:c r="A104" s="10"/>
      <x:c r="B104" s="10"/>
      <x:c r="C104" s="10"/>
      <x:c r="D104" s="10"/>
      <x:c r="E104" s="10"/>
      <x:c r="F104" s="10"/>
      <x:c r="G104" s="11"/>
      <x:c r="H104" s="11"/>
      <x:c r="I104" s="11"/>
      <x:c r="J104" s="10"/>
      <x:c r="K104" s="10"/>
      <x:c r="L104" s="10"/>
      <x:c r="M104" s="10"/>
    </x:row>
  </x:sheetData>
  <x:dataValidations count="1">
    <x:dataValidation type="list" sqref="K5:K104">
      <x:formula1>"Open,Investigating,Awaiting recipient,Closed"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>
      <x:c r="A2" s="8" t="str">
        <x:v>Costs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33" customHeight="1">
      <x:c r="A4" s="9" t="str">
        <x:v>Case ID</x:v>
      </x:c>
      <x:c r="B4" s="9" t="str">
        <x:v>Replacement</x:v>
      </x:c>
      <x:c r="C4" s="9" t="str">
        <x:v>Reshipment</x:v>
      </x:c>
      <x:c r="D4" s="9" t="str">
        <x:v>Refund</x:v>
      </x:c>
      <x:c r="E4" s="9" t="str">
        <x:v>Other cost</x:v>
      </x:c>
      <x:c r="F4" s="9" t="str">
        <x:v>Carrier recovery</x:v>
      </x:c>
      <x:c r="G4" s="9" t="str">
        <x:v>Net cost</x:v>
      </x:c>
      <x:c r="H4" s="2"/>
      <x:c r="I4" s="2"/>
      <x:c r="J4" s="2"/>
      <x:c r="K4" s="2"/>
      <x:c r="L4" s="2"/>
      <x:c r="M4" s="2"/>
    </x:row>
    <x:row r="5">
      <x:c r="A5" s="2" t="str">
        <x:f>IF('Intake'!A5="","",'Intake'!A5)</x:f>
      </x:c>
      <x:c r="B5" s="12"/>
      <x:c r="C5" s="12"/>
      <x:c r="D5" s="12"/>
      <x:c r="E5" s="12"/>
      <x:c r="F5" s="12"/>
      <x:c r="G5" s="13" t="str">
        <x:f>IF(A5="","",SUM(B5:E5)-IF(F5="",0,F5))</x:f>
      </x:c>
      <x:c r="H5" s="2"/>
      <x:c r="I5" s="2"/>
      <x:c r="J5" s="2"/>
      <x:c r="K5" s="2"/>
      <x:c r="L5" s="2"/>
      <x:c r="M5" s="2"/>
    </x:row>
    <x:row r="6">
      <x:c r="A6" s="2" t="str">
        <x:f>IF('Intake'!A6="","",'Intake'!A6)</x:f>
      </x:c>
      <x:c r="B6" s="12"/>
      <x:c r="C6" s="12"/>
      <x:c r="D6" s="12"/>
      <x:c r="E6" s="12"/>
      <x:c r="F6" s="12"/>
      <x:c r="G6" s="13" t="str">
        <x:f>IF(A6="","",SUM(B6:E6)-IF(F6="",0,F6))</x:f>
      </x:c>
      <x:c r="H6" s="2"/>
      <x:c r="I6" s="2"/>
      <x:c r="J6" s="2"/>
      <x:c r="K6" s="2"/>
      <x:c r="L6" s="2"/>
      <x:c r="M6" s="2"/>
    </x:row>
    <x:row r="7">
      <x:c r="A7" s="2" t="str">
        <x:f>IF('Intake'!A7="","",'Intake'!A7)</x:f>
      </x:c>
      <x:c r="B7" s="12"/>
      <x:c r="C7" s="12"/>
      <x:c r="D7" s="12"/>
      <x:c r="E7" s="12"/>
      <x:c r="F7" s="12"/>
      <x:c r="G7" s="13" t="str">
        <x:f>IF(A7="","",SUM(B7:E7)-IF(F7="",0,F7))</x:f>
      </x:c>
      <x:c r="H7" s="2"/>
      <x:c r="I7" s="2"/>
      <x:c r="J7" s="2"/>
      <x:c r="K7" s="2"/>
      <x:c r="L7" s="2"/>
      <x:c r="M7" s="2"/>
    </x:row>
    <x:row r="8">
      <x:c r="A8" s="2" t="str">
        <x:f>IF('Intake'!A8="","",'Intake'!A8)</x:f>
      </x:c>
      <x:c r="B8" s="12"/>
      <x:c r="C8" s="12"/>
      <x:c r="D8" s="12"/>
      <x:c r="E8" s="12"/>
      <x:c r="F8" s="12"/>
      <x:c r="G8" s="13" t="str">
        <x:f>IF(A8="","",SUM(B8:E8)-IF(F8="",0,F8))</x:f>
      </x:c>
      <x:c r="H8" s="2"/>
      <x:c r="I8" s="2"/>
      <x:c r="J8" s="2"/>
      <x:c r="K8" s="2"/>
      <x:c r="L8" s="2"/>
      <x:c r="M8" s="2"/>
    </x:row>
    <x:row r="9">
      <x:c r="A9" s="2" t="str">
        <x:f>IF('Intake'!A9="","",'Intake'!A9)</x:f>
      </x:c>
      <x:c r="B9" s="12"/>
      <x:c r="C9" s="12"/>
      <x:c r="D9" s="12"/>
      <x:c r="E9" s="12"/>
      <x:c r="F9" s="12"/>
      <x:c r="G9" s="13" t="str">
        <x:f>IF(A9="","",SUM(B9:E9)-IF(F9="",0,F9))</x:f>
      </x:c>
      <x:c r="H9" s="2"/>
      <x:c r="I9" s="2"/>
      <x:c r="J9" s="2"/>
      <x:c r="K9" s="2"/>
      <x:c r="L9" s="2"/>
      <x:c r="M9" s="2"/>
    </x:row>
    <x:row r="10">
      <x:c r="A10" s="2" t="str">
        <x:f>IF('Intake'!A10="","",'Intake'!A10)</x:f>
      </x:c>
      <x:c r="B10" s="12"/>
      <x:c r="C10" s="12"/>
      <x:c r="D10" s="12"/>
      <x:c r="E10" s="12"/>
      <x:c r="F10" s="12"/>
      <x:c r="G10" s="13" t="str">
        <x:f>IF(A10="","",SUM(B10:E10)-IF(F10="",0,F10))</x:f>
      </x:c>
      <x:c r="H10" s="2"/>
      <x:c r="I10" s="2"/>
      <x:c r="J10" s="2"/>
      <x:c r="K10" s="2"/>
      <x:c r="L10" s="2"/>
      <x:c r="M10" s="2"/>
    </x:row>
    <x:row r="11">
      <x:c r="A11" s="2" t="str">
        <x:f>IF('Intake'!A11="","",'Intake'!A11)</x:f>
      </x:c>
      <x:c r="B11" s="12"/>
      <x:c r="C11" s="12"/>
      <x:c r="D11" s="12"/>
      <x:c r="E11" s="12"/>
      <x:c r="F11" s="12"/>
      <x:c r="G11" s="13" t="str">
        <x:f>IF(A11="","",SUM(B11:E11)-IF(F11="",0,F11))</x:f>
      </x:c>
      <x:c r="H11" s="2"/>
      <x:c r="I11" s="2"/>
      <x:c r="J11" s="2"/>
      <x:c r="K11" s="2"/>
      <x:c r="L11" s="2"/>
      <x:c r="M11" s="2"/>
    </x:row>
    <x:row r="12">
      <x:c r="A12" s="2" t="str">
        <x:f>IF('Intake'!A12="","",'Intake'!A12)</x:f>
      </x:c>
      <x:c r="B12" s="12"/>
      <x:c r="C12" s="12"/>
      <x:c r="D12" s="12"/>
      <x:c r="E12" s="12"/>
      <x:c r="F12" s="12"/>
      <x:c r="G12" s="13" t="str">
        <x:f>IF(A12="","",SUM(B12:E12)-IF(F12="",0,F12))</x:f>
      </x:c>
      <x:c r="H12" s="2"/>
      <x:c r="I12" s="2"/>
      <x:c r="J12" s="2"/>
      <x:c r="K12" s="2"/>
      <x:c r="L12" s="2"/>
      <x:c r="M12" s="2"/>
    </x:row>
    <x:row r="13">
      <x:c r="A13" s="2" t="str">
        <x:f>IF('Intake'!A13="","",'Intake'!A13)</x:f>
      </x:c>
      <x:c r="B13" s="12"/>
      <x:c r="C13" s="12"/>
      <x:c r="D13" s="12"/>
      <x:c r="E13" s="12"/>
      <x:c r="F13" s="12"/>
      <x:c r="G13" s="13" t="str">
        <x:f>IF(A13="","",SUM(B13:E13)-IF(F13="",0,F13))</x:f>
      </x:c>
      <x:c r="H13" s="2"/>
      <x:c r="I13" s="2"/>
      <x:c r="J13" s="2"/>
      <x:c r="K13" s="2"/>
      <x:c r="L13" s="2"/>
      <x:c r="M13" s="2"/>
    </x:row>
    <x:row r="14">
      <x:c r="A14" s="2" t="str">
        <x:f>IF('Intake'!A14="","",'Intake'!A14)</x:f>
      </x:c>
      <x:c r="B14" s="12"/>
      <x:c r="C14" s="12"/>
      <x:c r="D14" s="12"/>
      <x:c r="E14" s="12"/>
      <x:c r="F14" s="12"/>
      <x:c r="G14" s="13" t="str">
        <x:f>IF(A14="","",SUM(B14:E14)-IF(F14="",0,F14))</x:f>
      </x:c>
      <x:c r="H14" s="2"/>
      <x:c r="I14" s="2"/>
      <x:c r="J14" s="2"/>
      <x:c r="K14" s="2"/>
      <x:c r="L14" s="2"/>
      <x:c r="M14" s="2"/>
    </x:row>
    <x:row r="15">
      <x:c r="A15" s="2" t="str">
        <x:f>IF('Intake'!A15="","",'Intake'!A15)</x:f>
      </x:c>
      <x:c r="B15" s="12"/>
      <x:c r="C15" s="12"/>
      <x:c r="D15" s="12"/>
      <x:c r="E15" s="12"/>
      <x:c r="F15" s="12"/>
      <x:c r="G15" s="13" t="str">
        <x:f>IF(A15="","",SUM(B15:E15)-IF(F15="",0,F15))</x:f>
      </x:c>
      <x:c r="H15" s="2"/>
      <x:c r="I15" s="2"/>
      <x:c r="J15" s="2"/>
      <x:c r="K15" s="2"/>
      <x:c r="L15" s="2"/>
      <x:c r="M15" s="2"/>
    </x:row>
    <x:row r="16">
      <x:c r="A16" s="2" t="str">
        <x:f>IF('Intake'!A16="","",'Intake'!A16)</x:f>
      </x:c>
      <x:c r="B16" s="12"/>
      <x:c r="C16" s="12"/>
      <x:c r="D16" s="12"/>
      <x:c r="E16" s="12"/>
      <x:c r="F16" s="12"/>
      <x:c r="G16" s="13" t="str">
        <x:f>IF(A16="","",SUM(B16:E16)-IF(F16="",0,F16))</x:f>
      </x:c>
      <x:c r="H16" s="2"/>
      <x:c r="I16" s="2"/>
      <x:c r="J16" s="2"/>
      <x:c r="K16" s="2"/>
      <x:c r="L16" s="2"/>
      <x:c r="M16" s="2"/>
    </x:row>
    <x:row r="17">
      <x:c r="A17" s="2" t="str">
        <x:f>IF('Intake'!A17="","",'Intake'!A17)</x:f>
      </x:c>
      <x:c r="B17" s="12"/>
      <x:c r="C17" s="12"/>
      <x:c r="D17" s="12"/>
      <x:c r="E17" s="12"/>
      <x:c r="F17" s="12"/>
      <x:c r="G17" s="13" t="str">
        <x:f>IF(A17="","",SUM(B17:E17)-IF(F17="",0,F17))</x:f>
      </x:c>
      <x:c r="H17" s="2"/>
      <x:c r="I17" s="2"/>
      <x:c r="J17" s="2"/>
      <x:c r="K17" s="2"/>
      <x:c r="L17" s="2"/>
      <x:c r="M17" s="2"/>
    </x:row>
    <x:row r="18">
      <x:c r="A18" s="2" t="str">
        <x:f>IF('Intake'!A18="","",'Intake'!A18)</x:f>
      </x:c>
      <x:c r="B18" s="12"/>
      <x:c r="C18" s="12"/>
      <x:c r="D18" s="12"/>
      <x:c r="E18" s="12"/>
      <x:c r="F18" s="12"/>
      <x:c r="G18" s="13" t="str">
        <x:f>IF(A18="","",SUM(B18:E18)-IF(F18="",0,F18))</x:f>
      </x:c>
      <x:c r="H18" s="2"/>
      <x:c r="I18" s="2"/>
      <x:c r="J18" s="2"/>
      <x:c r="K18" s="2"/>
      <x:c r="L18" s="2"/>
      <x:c r="M18" s="2"/>
    </x:row>
    <x:row r="19">
      <x:c r="A19" s="2" t="str">
        <x:f>IF('Intake'!A19="","",'Intake'!A19)</x:f>
      </x:c>
      <x:c r="B19" s="12"/>
      <x:c r="C19" s="12"/>
      <x:c r="D19" s="12"/>
      <x:c r="E19" s="12"/>
      <x:c r="F19" s="12"/>
      <x:c r="G19" s="13" t="str">
        <x:f>IF(A19="","",SUM(B19:E19)-IF(F19="",0,F19))</x:f>
      </x:c>
      <x:c r="H19" s="2"/>
      <x:c r="I19" s="2"/>
      <x:c r="J19" s="2"/>
      <x:c r="K19" s="2"/>
      <x:c r="L19" s="2"/>
      <x:c r="M19" s="2"/>
    </x:row>
    <x:row r="20">
      <x:c r="A20" s="2" t="str">
        <x:f>IF('Intake'!A20="","",'Intake'!A20)</x:f>
      </x:c>
      <x:c r="B20" s="12"/>
      <x:c r="C20" s="12"/>
      <x:c r="D20" s="12"/>
      <x:c r="E20" s="12"/>
      <x:c r="F20" s="12"/>
      <x:c r="G20" s="13" t="str">
        <x:f>IF(A20="","",SUM(B20:E20)-IF(F20="",0,F20))</x:f>
      </x:c>
      <x:c r="H20" s="2"/>
      <x:c r="I20" s="2"/>
      <x:c r="J20" s="2"/>
      <x:c r="K20" s="2"/>
      <x:c r="L20" s="2"/>
      <x:c r="M20" s="2"/>
    </x:row>
    <x:row r="21">
      <x:c r="A21" s="2" t="str">
        <x:f>IF('Intake'!A21="","",'Intake'!A21)</x:f>
      </x:c>
      <x:c r="B21" s="12"/>
      <x:c r="C21" s="12"/>
      <x:c r="D21" s="12"/>
      <x:c r="E21" s="12"/>
      <x:c r="F21" s="12"/>
      <x:c r="G21" s="13" t="str">
        <x:f>IF(A21="","",SUM(B21:E21)-IF(F21="",0,F21))</x:f>
      </x:c>
      <x:c r="H21" s="2"/>
      <x:c r="I21" s="2"/>
      <x:c r="J21" s="2"/>
      <x:c r="K21" s="2"/>
      <x:c r="L21" s="2"/>
      <x:c r="M21" s="2"/>
    </x:row>
    <x:row r="22">
      <x:c r="A22" s="2" t="str">
        <x:f>IF('Intake'!A22="","",'Intake'!A22)</x:f>
      </x:c>
      <x:c r="B22" s="12"/>
      <x:c r="C22" s="12"/>
      <x:c r="D22" s="12"/>
      <x:c r="E22" s="12"/>
      <x:c r="F22" s="12"/>
      <x:c r="G22" s="13" t="str">
        <x:f>IF(A22="","",SUM(B22:E22)-IF(F22="",0,F22))</x:f>
      </x:c>
      <x:c r="H22" s="2"/>
      <x:c r="I22" s="2"/>
      <x:c r="J22" s="2"/>
      <x:c r="K22" s="2"/>
      <x:c r="L22" s="2"/>
      <x:c r="M22" s="2"/>
    </x:row>
    <x:row r="23">
      <x:c r="A23" s="2" t="str">
        <x:f>IF('Intake'!A23="","",'Intake'!A23)</x:f>
      </x:c>
      <x:c r="B23" s="12"/>
      <x:c r="C23" s="12"/>
      <x:c r="D23" s="12"/>
      <x:c r="E23" s="12"/>
      <x:c r="F23" s="12"/>
      <x:c r="G23" s="13" t="str">
        <x:f>IF(A23="","",SUM(B23:E23)-IF(F23="",0,F23))</x:f>
      </x:c>
      <x:c r="H23" s="2"/>
      <x:c r="I23" s="2"/>
      <x:c r="J23" s="2"/>
      <x:c r="K23" s="2"/>
      <x:c r="L23" s="2"/>
      <x:c r="M23" s="2"/>
    </x:row>
    <x:row r="24">
      <x:c r="A24" s="2" t="str">
        <x:f>IF('Intake'!A24="","",'Intake'!A24)</x:f>
      </x:c>
      <x:c r="B24" s="12"/>
      <x:c r="C24" s="12"/>
      <x:c r="D24" s="12"/>
      <x:c r="E24" s="12"/>
      <x:c r="F24" s="12"/>
      <x:c r="G24" s="13" t="str">
        <x:f>IF(A24="","",SUM(B24:E24)-IF(F24="",0,F24))</x:f>
      </x:c>
      <x:c r="H24" s="2"/>
      <x:c r="I24" s="2"/>
      <x:c r="J24" s="2"/>
      <x:c r="K24" s="2"/>
      <x:c r="L24" s="2"/>
      <x:c r="M24" s="2"/>
    </x:row>
    <x:row r="25">
      <x:c r="A25" s="2" t="str">
        <x:f>IF('Intake'!A25="","",'Intake'!A25)</x:f>
      </x:c>
      <x:c r="B25" s="12"/>
      <x:c r="C25" s="12"/>
      <x:c r="D25" s="12"/>
      <x:c r="E25" s="12"/>
      <x:c r="F25" s="12"/>
      <x:c r="G25" s="13" t="str">
        <x:f>IF(A25="","",SUM(B25:E25)-IF(F25="",0,F25))</x:f>
      </x:c>
      <x:c r="H25" s="2"/>
      <x:c r="I25" s="2"/>
      <x:c r="J25" s="2"/>
      <x:c r="K25" s="2"/>
      <x:c r="L25" s="2"/>
      <x:c r="M25" s="2"/>
    </x:row>
    <x:row r="26">
      <x:c r="A26" s="2" t="str">
        <x:f>IF('Intake'!A26="","",'Intake'!A26)</x:f>
      </x:c>
      <x:c r="B26" s="12"/>
      <x:c r="C26" s="12"/>
      <x:c r="D26" s="12"/>
      <x:c r="E26" s="12"/>
      <x:c r="F26" s="12"/>
      <x:c r="G26" s="13" t="str">
        <x:f>IF(A26="","",SUM(B26:E26)-IF(F26="",0,F26))</x:f>
      </x:c>
      <x:c r="H26" s="2"/>
      <x:c r="I26" s="2"/>
      <x:c r="J26" s="2"/>
      <x:c r="K26" s="2"/>
      <x:c r="L26" s="2"/>
      <x:c r="M26" s="2"/>
    </x:row>
    <x:row r="27">
      <x:c r="A27" s="2" t="str">
        <x:f>IF('Intake'!A27="","",'Intake'!A27)</x:f>
      </x:c>
      <x:c r="B27" s="12"/>
      <x:c r="C27" s="12"/>
      <x:c r="D27" s="12"/>
      <x:c r="E27" s="12"/>
      <x:c r="F27" s="12"/>
      <x:c r="G27" s="13" t="str">
        <x:f>IF(A27="","",SUM(B27:E27)-IF(F27="",0,F27))</x:f>
      </x:c>
      <x:c r="H27" s="2"/>
      <x:c r="I27" s="2"/>
      <x:c r="J27" s="2"/>
      <x:c r="K27" s="2"/>
      <x:c r="L27" s="2"/>
      <x:c r="M27" s="2"/>
    </x:row>
    <x:row r="28">
      <x:c r="A28" s="2" t="str">
        <x:f>IF('Intake'!A28="","",'Intake'!A28)</x:f>
      </x:c>
      <x:c r="B28" s="12"/>
      <x:c r="C28" s="12"/>
      <x:c r="D28" s="12"/>
      <x:c r="E28" s="12"/>
      <x:c r="F28" s="12"/>
      <x:c r="G28" s="13" t="str">
        <x:f>IF(A28="","",SUM(B28:E28)-IF(F28="",0,F28))</x:f>
      </x:c>
      <x:c r="H28" s="2"/>
      <x:c r="I28" s="2"/>
      <x:c r="J28" s="2"/>
      <x:c r="K28" s="2"/>
      <x:c r="L28" s="2"/>
      <x:c r="M28" s="2"/>
    </x:row>
    <x:row r="29">
      <x:c r="A29" s="2" t="str">
        <x:f>IF('Intake'!A29="","",'Intake'!A29)</x:f>
      </x:c>
      <x:c r="B29" s="12"/>
      <x:c r="C29" s="12"/>
      <x:c r="D29" s="12"/>
      <x:c r="E29" s="12"/>
      <x:c r="F29" s="12"/>
      <x:c r="G29" s="13" t="str">
        <x:f>IF(A29="","",SUM(B29:E29)-IF(F29="",0,F29))</x:f>
      </x:c>
      <x:c r="H29" s="2"/>
      <x:c r="I29" s="2"/>
      <x:c r="J29" s="2"/>
      <x:c r="K29" s="2"/>
      <x:c r="L29" s="2"/>
      <x:c r="M29" s="2"/>
    </x:row>
    <x:row r="30">
      <x:c r="A30" s="2" t="str">
        <x:f>IF('Intake'!A30="","",'Intake'!A30)</x:f>
      </x:c>
      <x:c r="B30" s="12"/>
      <x:c r="C30" s="12"/>
      <x:c r="D30" s="12"/>
      <x:c r="E30" s="12"/>
      <x:c r="F30" s="12"/>
      <x:c r="G30" s="13" t="str">
        <x:f>IF(A30="","",SUM(B30:E30)-IF(F30="",0,F30))</x:f>
      </x:c>
      <x:c r="H30" s="2"/>
      <x:c r="I30" s="2"/>
      <x:c r="J30" s="2"/>
      <x:c r="K30" s="2"/>
      <x:c r="L30" s="2"/>
      <x:c r="M30" s="2"/>
    </x:row>
    <x:row r="31">
      <x:c r="A31" s="2" t="str">
        <x:f>IF('Intake'!A31="","",'Intake'!A31)</x:f>
      </x:c>
      <x:c r="B31" s="12"/>
      <x:c r="C31" s="12"/>
      <x:c r="D31" s="12"/>
      <x:c r="E31" s="12"/>
      <x:c r="F31" s="12"/>
      <x:c r="G31" s="13" t="str">
        <x:f>IF(A31="","",SUM(B31:E31)-IF(F31="",0,F31))</x:f>
      </x:c>
      <x:c r="H31" s="2"/>
      <x:c r="I31" s="2"/>
      <x:c r="J31" s="2"/>
      <x:c r="K31" s="2"/>
      <x:c r="L31" s="2"/>
      <x:c r="M31" s="2"/>
    </x:row>
    <x:row r="32">
      <x:c r="A32" s="2" t="str">
        <x:f>IF('Intake'!A32="","",'Intake'!A32)</x:f>
      </x:c>
      <x:c r="B32" s="12"/>
      <x:c r="C32" s="12"/>
      <x:c r="D32" s="12"/>
      <x:c r="E32" s="12"/>
      <x:c r="F32" s="12"/>
      <x:c r="G32" s="13" t="str">
        <x:f>IF(A32="","",SUM(B32:E32)-IF(F32="",0,F32))</x:f>
      </x:c>
      <x:c r="H32" s="2"/>
      <x:c r="I32" s="2"/>
      <x:c r="J32" s="2"/>
      <x:c r="K32" s="2"/>
      <x:c r="L32" s="2"/>
      <x:c r="M32" s="2"/>
    </x:row>
    <x:row r="33">
      <x:c r="A33" s="2" t="str">
        <x:f>IF('Intake'!A33="","",'Intake'!A33)</x:f>
      </x:c>
      <x:c r="B33" s="12"/>
      <x:c r="C33" s="12"/>
      <x:c r="D33" s="12"/>
      <x:c r="E33" s="12"/>
      <x:c r="F33" s="12"/>
      <x:c r="G33" s="13" t="str">
        <x:f>IF(A33="","",SUM(B33:E33)-IF(F33="",0,F33))</x:f>
      </x:c>
      <x:c r="H33" s="2"/>
      <x:c r="I33" s="2"/>
      <x:c r="J33" s="2"/>
      <x:c r="K33" s="2"/>
      <x:c r="L33" s="2"/>
      <x:c r="M33" s="2"/>
    </x:row>
    <x:row r="34">
      <x:c r="A34" s="2" t="str">
        <x:f>IF('Intake'!A34="","",'Intake'!A34)</x:f>
      </x:c>
      <x:c r="B34" s="12"/>
      <x:c r="C34" s="12"/>
      <x:c r="D34" s="12"/>
      <x:c r="E34" s="12"/>
      <x:c r="F34" s="12"/>
      <x:c r="G34" s="13" t="str">
        <x:f>IF(A34="","",SUM(B34:E34)-IF(F34="",0,F34))</x:f>
      </x:c>
      <x:c r="H34" s="2"/>
      <x:c r="I34" s="2"/>
      <x:c r="J34" s="2"/>
      <x:c r="K34" s="2"/>
      <x:c r="L34" s="2"/>
      <x:c r="M34" s="2"/>
    </x:row>
    <x:row r="35">
      <x:c r="A35" s="2" t="str">
        <x:f>IF('Intake'!A35="","",'Intake'!A35)</x:f>
      </x:c>
      <x:c r="B35" s="12"/>
      <x:c r="C35" s="12"/>
      <x:c r="D35" s="12"/>
      <x:c r="E35" s="12"/>
      <x:c r="F35" s="12"/>
      <x:c r="G35" s="13" t="str">
        <x:f>IF(A35="","",SUM(B35:E35)-IF(F35="",0,F35))</x:f>
      </x:c>
      <x:c r="H35" s="2"/>
      <x:c r="I35" s="2"/>
      <x:c r="J35" s="2"/>
      <x:c r="K35" s="2"/>
      <x:c r="L35" s="2"/>
      <x:c r="M35" s="2"/>
    </x:row>
    <x:row r="36">
      <x:c r="A36" s="2" t="str">
        <x:f>IF('Intake'!A36="","",'Intake'!A36)</x:f>
      </x:c>
      <x:c r="B36" s="12"/>
      <x:c r="C36" s="12"/>
      <x:c r="D36" s="12"/>
      <x:c r="E36" s="12"/>
      <x:c r="F36" s="12"/>
      <x:c r="G36" s="13" t="str">
        <x:f>IF(A36="","",SUM(B36:E36)-IF(F36="",0,F36))</x:f>
      </x:c>
      <x:c r="H36" s="2"/>
      <x:c r="I36" s="2"/>
      <x:c r="J36" s="2"/>
      <x:c r="K36" s="2"/>
      <x:c r="L36" s="2"/>
      <x:c r="M36" s="2"/>
    </x:row>
    <x:row r="37">
      <x:c r="A37" s="2" t="str">
        <x:f>IF('Intake'!A37="","",'Intake'!A37)</x:f>
      </x:c>
      <x:c r="B37" s="12"/>
      <x:c r="C37" s="12"/>
      <x:c r="D37" s="12"/>
      <x:c r="E37" s="12"/>
      <x:c r="F37" s="12"/>
      <x:c r="G37" s="13" t="str">
        <x:f>IF(A37="","",SUM(B37:E37)-IF(F37="",0,F37))</x:f>
      </x:c>
      <x:c r="H37" s="2"/>
      <x:c r="I37" s="2"/>
      <x:c r="J37" s="2"/>
      <x:c r="K37" s="2"/>
      <x:c r="L37" s="2"/>
      <x:c r="M37" s="2"/>
    </x:row>
    <x:row r="38">
      <x:c r="A38" s="2" t="str">
        <x:f>IF('Intake'!A38="","",'Intake'!A38)</x:f>
      </x:c>
      <x:c r="B38" s="12"/>
      <x:c r="C38" s="12"/>
      <x:c r="D38" s="12"/>
      <x:c r="E38" s="12"/>
      <x:c r="F38" s="12"/>
      <x:c r="G38" s="13" t="str">
        <x:f>IF(A38="","",SUM(B38:E38)-IF(F38="",0,F38))</x:f>
      </x:c>
      <x:c r="H38" s="2"/>
      <x:c r="I38" s="2"/>
      <x:c r="J38" s="2"/>
      <x:c r="K38" s="2"/>
      <x:c r="L38" s="2"/>
      <x:c r="M38" s="2"/>
    </x:row>
    <x:row r="39">
      <x:c r="A39" s="2" t="str">
        <x:f>IF('Intake'!A39="","",'Intake'!A39)</x:f>
      </x:c>
      <x:c r="B39" s="12"/>
      <x:c r="C39" s="12"/>
      <x:c r="D39" s="12"/>
      <x:c r="E39" s="12"/>
      <x:c r="F39" s="12"/>
      <x:c r="G39" s="13" t="str">
        <x:f>IF(A39="","",SUM(B39:E39)-IF(F39="",0,F39))</x:f>
      </x:c>
      <x:c r="H39" s="2"/>
      <x:c r="I39" s="2"/>
      <x:c r="J39" s="2"/>
      <x:c r="K39" s="2"/>
      <x:c r="L39" s="2"/>
      <x:c r="M39" s="2"/>
    </x:row>
    <x:row r="40">
      <x:c r="A40" s="2" t="str">
        <x:f>IF('Intake'!A40="","",'Intake'!A40)</x:f>
      </x:c>
      <x:c r="B40" s="12"/>
      <x:c r="C40" s="12"/>
      <x:c r="D40" s="12"/>
      <x:c r="E40" s="12"/>
      <x:c r="F40" s="12"/>
      <x:c r="G40" s="13" t="str">
        <x:f>IF(A40="","",SUM(B40:E40)-IF(F40="",0,F40))</x:f>
      </x:c>
      <x:c r="H40" s="2"/>
      <x:c r="I40" s="2"/>
      <x:c r="J40" s="2"/>
      <x:c r="K40" s="2"/>
      <x:c r="L40" s="2"/>
      <x:c r="M40" s="2"/>
    </x:row>
    <x:row r="41">
      <x:c r="A41" s="2" t="str">
        <x:f>IF('Intake'!A41="","",'Intake'!A41)</x:f>
      </x:c>
      <x:c r="B41" s="12"/>
      <x:c r="C41" s="12"/>
      <x:c r="D41" s="12"/>
      <x:c r="E41" s="12"/>
      <x:c r="F41" s="12"/>
      <x:c r="G41" s="13" t="str">
        <x:f>IF(A41="","",SUM(B41:E41)-IF(F41="",0,F41))</x:f>
      </x:c>
      <x:c r="H41" s="2"/>
      <x:c r="I41" s="2"/>
      <x:c r="J41" s="2"/>
      <x:c r="K41" s="2"/>
      <x:c r="L41" s="2"/>
      <x:c r="M41" s="2"/>
    </x:row>
    <x:row r="42">
      <x:c r="A42" s="2" t="str">
        <x:f>IF('Intake'!A42="","",'Intake'!A42)</x:f>
      </x:c>
      <x:c r="B42" s="12"/>
      <x:c r="C42" s="12"/>
      <x:c r="D42" s="12"/>
      <x:c r="E42" s="12"/>
      <x:c r="F42" s="12"/>
      <x:c r="G42" s="13" t="str">
        <x:f>IF(A42="","",SUM(B42:E42)-IF(F42="",0,F42))</x:f>
      </x:c>
      <x:c r="H42" s="2"/>
      <x:c r="I42" s="2"/>
      <x:c r="J42" s="2"/>
      <x:c r="K42" s="2"/>
      <x:c r="L42" s="2"/>
      <x:c r="M42" s="2"/>
    </x:row>
    <x:row r="43">
      <x:c r="A43" s="2" t="str">
        <x:f>IF('Intake'!A43="","",'Intake'!A43)</x:f>
      </x:c>
      <x:c r="B43" s="12"/>
      <x:c r="C43" s="12"/>
      <x:c r="D43" s="12"/>
      <x:c r="E43" s="12"/>
      <x:c r="F43" s="12"/>
      <x:c r="G43" s="13" t="str">
        <x:f>IF(A43="","",SUM(B43:E43)-IF(F43="",0,F43))</x:f>
      </x:c>
      <x:c r="H43" s="2"/>
      <x:c r="I43" s="2"/>
      <x:c r="J43" s="2"/>
      <x:c r="K43" s="2"/>
      <x:c r="L43" s="2"/>
      <x:c r="M43" s="2"/>
    </x:row>
    <x:row r="44">
      <x:c r="A44" s="2" t="str">
        <x:f>IF('Intake'!A44="","",'Intake'!A44)</x:f>
      </x:c>
      <x:c r="B44" s="12"/>
      <x:c r="C44" s="12"/>
      <x:c r="D44" s="12"/>
      <x:c r="E44" s="12"/>
      <x:c r="F44" s="12"/>
      <x:c r="G44" s="13" t="str">
        <x:f>IF(A44="","",SUM(B44:E44)-IF(F44="",0,F44))</x:f>
      </x:c>
      <x:c r="H44" s="2"/>
      <x:c r="I44" s="2"/>
      <x:c r="J44" s="2"/>
      <x:c r="K44" s="2"/>
      <x:c r="L44" s="2"/>
      <x:c r="M44" s="2"/>
    </x:row>
    <x:row r="45">
      <x:c r="A45" s="2" t="str">
        <x:f>IF('Intake'!A45="","",'Intake'!A45)</x:f>
      </x:c>
      <x:c r="B45" s="12"/>
      <x:c r="C45" s="12"/>
      <x:c r="D45" s="12"/>
      <x:c r="E45" s="12"/>
      <x:c r="F45" s="12"/>
      <x:c r="G45" s="13" t="str">
        <x:f>IF(A45="","",SUM(B45:E45)-IF(F45="",0,F45))</x:f>
      </x:c>
      <x:c r="H45" s="2"/>
      <x:c r="I45" s="2"/>
      <x:c r="J45" s="2"/>
      <x:c r="K45" s="2"/>
      <x:c r="L45" s="2"/>
      <x:c r="M45" s="2"/>
    </x:row>
    <x:row r="46">
      <x:c r="A46" s="2" t="str">
        <x:f>IF('Intake'!A46="","",'Intake'!A46)</x:f>
      </x:c>
      <x:c r="B46" s="12"/>
      <x:c r="C46" s="12"/>
      <x:c r="D46" s="12"/>
      <x:c r="E46" s="12"/>
      <x:c r="F46" s="12"/>
      <x:c r="G46" s="13" t="str">
        <x:f>IF(A46="","",SUM(B46:E46)-IF(F46="",0,F46))</x:f>
      </x:c>
      <x:c r="H46" s="2"/>
      <x:c r="I46" s="2"/>
      <x:c r="J46" s="2"/>
      <x:c r="K46" s="2"/>
      <x:c r="L46" s="2"/>
      <x:c r="M46" s="2"/>
    </x:row>
    <x:row r="47">
      <x:c r="A47" s="2" t="str">
        <x:f>IF('Intake'!A47="","",'Intake'!A47)</x:f>
      </x:c>
      <x:c r="B47" s="12"/>
      <x:c r="C47" s="12"/>
      <x:c r="D47" s="12"/>
      <x:c r="E47" s="12"/>
      <x:c r="F47" s="12"/>
      <x:c r="G47" s="13" t="str">
        <x:f>IF(A47="","",SUM(B47:E47)-IF(F47="",0,F47))</x:f>
      </x:c>
      <x:c r="H47" s="2"/>
      <x:c r="I47" s="2"/>
      <x:c r="J47" s="2"/>
      <x:c r="K47" s="2"/>
      <x:c r="L47" s="2"/>
      <x:c r="M47" s="2"/>
    </x:row>
    <x:row r="48">
      <x:c r="A48" s="2" t="str">
        <x:f>IF('Intake'!A48="","",'Intake'!A48)</x:f>
      </x:c>
      <x:c r="B48" s="12"/>
      <x:c r="C48" s="12"/>
      <x:c r="D48" s="12"/>
      <x:c r="E48" s="12"/>
      <x:c r="F48" s="12"/>
      <x:c r="G48" s="13" t="str">
        <x:f>IF(A48="","",SUM(B48:E48)-IF(F48="",0,F48))</x:f>
      </x:c>
      <x:c r="H48" s="2"/>
      <x:c r="I48" s="2"/>
      <x:c r="J48" s="2"/>
      <x:c r="K48" s="2"/>
      <x:c r="L48" s="2"/>
      <x:c r="M48" s="2"/>
    </x:row>
    <x:row r="49">
      <x:c r="A49" s="2" t="str">
        <x:f>IF('Intake'!A49="","",'Intake'!A49)</x:f>
      </x:c>
      <x:c r="B49" s="12"/>
      <x:c r="C49" s="12"/>
      <x:c r="D49" s="12"/>
      <x:c r="E49" s="12"/>
      <x:c r="F49" s="12"/>
      <x:c r="G49" s="13" t="str">
        <x:f>IF(A49="","",SUM(B49:E49)-IF(F49="",0,F49))</x:f>
      </x:c>
      <x:c r="H49" s="2"/>
      <x:c r="I49" s="2"/>
      <x:c r="J49" s="2"/>
      <x:c r="K49" s="2"/>
      <x:c r="L49" s="2"/>
      <x:c r="M49" s="2"/>
    </x:row>
    <x:row r="50">
      <x:c r="A50" s="2" t="str">
        <x:f>IF('Intake'!A50="","",'Intake'!A50)</x:f>
      </x:c>
      <x:c r="B50" s="12"/>
      <x:c r="C50" s="12"/>
      <x:c r="D50" s="12"/>
      <x:c r="E50" s="12"/>
      <x:c r="F50" s="12"/>
      <x:c r="G50" s="13" t="str">
        <x:f>IF(A50="","",SUM(B50:E50)-IF(F50="",0,F50))</x:f>
      </x:c>
      <x:c r="H50" s="2"/>
      <x:c r="I50" s="2"/>
      <x:c r="J50" s="2"/>
      <x:c r="K50" s="2"/>
      <x:c r="L50" s="2"/>
      <x:c r="M50" s="2"/>
    </x:row>
    <x:row r="51">
      <x:c r="A51" s="2" t="str">
        <x:f>IF('Intake'!A51="","",'Intake'!A51)</x:f>
      </x:c>
      <x:c r="B51" s="12"/>
      <x:c r="C51" s="12"/>
      <x:c r="D51" s="12"/>
      <x:c r="E51" s="12"/>
      <x:c r="F51" s="12"/>
      <x:c r="G51" s="13" t="str">
        <x:f>IF(A51="","",SUM(B51:E51)-IF(F51="",0,F51))</x:f>
      </x:c>
      <x:c r="H51" s="2"/>
      <x:c r="I51" s="2"/>
      <x:c r="J51" s="2"/>
      <x:c r="K51" s="2"/>
      <x:c r="L51" s="2"/>
      <x:c r="M51" s="2"/>
    </x:row>
    <x:row r="52">
      <x:c r="A52" s="2" t="str">
        <x:f>IF('Intake'!A52="","",'Intake'!A52)</x:f>
      </x:c>
      <x:c r="B52" s="12"/>
      <x:c r="C52" s="12"/>
      <x:c r="D52" s="12"/>
      <x:c r="E52" s="12"/>
      <x:c r="F52" s="12"/>
      <x:c r="G52" s="13" t="str">
        <x:f>IF(A52="","",SUM(B52:E52)-IF(F52="",0,F52))</x:f>
      </x:c>
      <x:c r="H52" s="2"/>
      <x:c r="I52" s="2"/>
      <x:c r="J52" s="2"/>
      <x:c r="K52" s="2"/>
      <x:c r="L52" s="2"/>
      <x:c r="M52" s="2"/>
    </x:row>
    <x:row r="53">
      <x:c r="A53" s="2" t="str">
        <x:f>IF('Intake'!A53="","",'Intake'!A53)</x:f>
      </x:c>
      <x:c r="B53" s="12"/>
      <x:c r="C53" s="12"/>
      <x:c r="D53" s="12"/>
      <x:c r="E53" s="12"/>
      <x:c r="F53" s="12"/>
      <x:c r="G53" s="13" t="str">
        <x:f>IF(A53="","",SUM(B53:E53)-IF(F53="",0,F53))</x:f>
      </x:c>
      <x:c r="H53" s="2"/>
      <x:c r="I53" s="2"/>
      <x:c r="J53" s="2"/>
      <x:c r="K53" s="2"/>
      <x:c r="L53" s="2"/>
      <x:c r="M53" s="2"/>
    </x:row>
    <x:row r="54">
      <x:c r="A54" s="2" t="str">
        <x:f>IF('Intake'!A54="","",'Intake'!A54)</x:f>
      </x:c>
      <x:c r="B54" s="12"/>
      <x:c r="C54" s="12"/>
      <x:c r="D54" s="12"/>
      <x:c r="E54" s="12"/>
      <x:c r="F54" s="12"/>
      <x:c r="G54" s="13" t="str">
        <x:f>IF(A54="","",SUM(B54:E54)-IF(F54="",0,F54))</x:f>
      </x:c>
      <x:c r="H54" s="2"/>
      <x:c r="I54" s="2"/>
      <x:c r="J54" s="2"/>
      <x:c r="K54" s="2"/>
      <x:c r="L54" s="2"/>
      <x:c r="M54" s="2"/>
    </x:row>
    <x:row r="55">
      <x:c r="A55" s="2" t="str">
        <x:f>IF('Intake'!A55="","",'Intake'!A55)</x:f>
      </x:c>
      <x:c r="B55" s="12"/>
      <x:c r="C55" s="12"/>
      <x:c r="D55" s="12"/>
      <x:c r="E55" s="12"/>
      <x:c r="F55" s="12"/>
      <x:c r="G55" s="13" t="str">
        <x:f>IF(A55="","",SUM(B55:E55)-IF(F55="",0,F55))</x:f>
      </x:c>
      <x:c r="H55" s="2"/>
      <x:c r="I55" s="2"/>
      <x:c r="J55" s="2"/>
      <x:c r="K55" s="2"/>
      <x:c r="L55" s="2"/>
      <x:c r="M55" s="2"/>
    </x:row>
    <x:row r="56">
      <x:c r="A56" s="2" t="str">
        <x:f>IF('Intake'!A56="","",'Intake'!A56)</x:f>
      </x:c>
      <x:c r="B56" s="12"/>
      <x:c r="C56" s="12"/>
      <x:c r="D56" s="12"/>
      <x:c r="E56" s="12"/>
      <x:c r="F56" s="12"/>
      <x:c r="G56" s="13" t="str">
        <x:f>IF(A56="","",SUM(B56:E56)-IF(F56="",0,F56))</x:f>
      </x:c>
      <x:c r="H56" s="2"/>
      <x:c r="I56" s="2"/>
      <x:c r="J56" s="2"/>
      <x:c r="K56" s="2"/>
      <x:c r="L56" s="2"/>
      <x:c r="M56" s="2"/>
    </x:row>
    <x:row r="57">
      <x:c r="A57" s="2" t="str">
        <x:f>IF('Intake'!A57="","",'Intake'!A57)</x:f>
      </x:c>
      <x:c r="B57" s="12"/>
      <x:c r="C57" s="12"/>
      <x:c r="D57" s="12"/>
      <x:c r="E57" s="12"/>
      <x:c r="F57" s="12"/>
      <x:c r="G57" s="13" t="str">
        <x:f>IF(A57="","",SUM(B57:E57)-IF(F57="",0,F57))</x:f>
      </x:c>
      <x:c r="H57" s="2"/>
      <x:c r="I57" s="2"/>
      <x:c r="J57" s="2"/>
      <x:c r="K57" s="2"/>
      <x:c r="L57" s="2"/>
      <x:c r="M57" s="2"/>
    </x:row>
    <x:row r="58">
      <x:c r="A58" s="2" t="str">
        <x:f>IF('Intake'!A58="","",'Intake'!A58)</x:f>
      </x:c>
      <x:c r="B58" s="12"/>
      <x:c r="C58" s="12"/>
      <x:c r="D58" s="12"/>
      <x:c r="E58" s="12"/>
      <x:c r="F58" s="12"/>
      <x:c r="G58" s="13" t="str">
        <x:f>IF(A58="","",SUM(B58:E58)-IF(F58="",0,F58))</x:f>
      </x:c>
      <x:c r="H58" s="2"/>
      <x:c r="I58" s="2"/>
      <x:c r="J58" s="2"/>
      <x:c r="K58" s="2"/>
      <x:c r="L58" s="2"/>
      <x:c r="M58" s="2"/>
    </x:row>
    <x:row r="59">
      <x:c r="A59" s="2" t="str">
        <x:f>IF('Intake'!A59="","",'Intake'!A59)</x:f>
      </x:c>
      <x:c r="B59" s="12"/>
      <x:c r="C59" s="12"/>
      <x:c r="D59" s="12"/>
      <x:c r="E59" s="12"/>
      <x:c r="F59" s="12"/>
      <x:c r="G59" s="13" t="str">
        <x:f>IF(A59="","",SUM(B59:E59)-IF(F59="",0,F59))</x:f>
      </x:c>
      <x:c r="H59" s="2"/>
      <x:c r="I59" s="2"/>
      <x:c r="J59" s="2"/>
      <x:c r="K59" s="2"/>
      <x:c r="L59" s="2"/>
      <x:c r="M59" s="2"/>
    </x:row>
    <x:row r="60">
      <x:c r="A60" s="2" t="str">
        <x:f>IF('Intake'!A60="","",'Intake'!A60)</x:f>
      </x:c>
      <x:c r="B60" s="12"/>
      <x:c r="C60" s="12"/>
      <x:c r="D60" s="12"/>
      <x:c r="E60" s="12"/>
      <x:c r="F60" s="12"/>
      <x:c r="G60" s="13" t="str">
        <x:f>IF(A60="","",SUM(B60:E60)-IF(F60="",0,F60))</x:f>
      </x:c>
      <x:c r="H60" s="2"/>
      <x:c r="I60" s="2"/>
      <x:c r="J60" s="2"/>
      <x:c r="K60" s="2"/>
      <x:c r="L60" s="2"/>
      <x:c r="M60" s="2"/>
    </x:row>
    <x:row r="61">
      <x:c r="A61" s="2" t="str">
        <x:f>IF('Intake'!A61="","",'Intake'!A61)</x:f>
      </x:c>
      <x:c r="B61" s="12"/>
      <x:c r="C61" s="12"/>
      <x:c r="D61" s="12"/>
      <x:c r="E61" s="12"/>
      <x:c r="F61" s="12"/>
      <x:c r="G61" s="13" t="str">
        <x:f>IF(A61="","",SUM(B61:E61)-IF(F61="",0,F61))</x:f>
      </x:c>
      <x:c r="H61" s="2"/>
      <x:c r="I61" s="2"/>
      <x:c r="J61" s="2"/>
      <x:c r="K61" s="2"/>
      <x:c r="L61" s="2"/>
      <x:c r="M61" s="2"/>
    </x:row>
    <x:row r="62">
      <x:c r="A62" s="2" t="str">
        <x:f>IF('Intake'!A62="","",'Intake'!A62)</x:f>
      </x:c>
      <x:c r="B62" s="12"/>
      <x:c r="C62" s="12"/>
      <x:c r="D62" s="12"/>
      <x:c r="E62" s="12"/>
      <x:c r="F62" s="12"/>
      <x:c r="G62" s="13" t="str">
        <x:f>IF(A62="","",SUM(B62:E62)-IF(F62="",0,F62))</x:f>
      </x:c>
      <x:c r="H62" s="2"/>
      <x:c r="I62" s="2"/>
      <x:c r="J62" s="2"/>
      <x:c r="K62" s="2"/>
      <x:c r="L62" s="2"/>
      <x:c r="M62" s="2"/>
    </x:row>
    <x:row r="63">
      <x:c r="A63" s="2" t="str">
        <x:f>IF('Intake'!A63="","",'Intake'!A63)</x:f>
      </x:c>
      <x:c r="B63" s="12"/>
      <x:c r="C63" s="12"/>
      <x:c r="D63" s="12"/>
      <x:c r="E63" s="12"/>
      <x:c r="F63" s="12"/>
      <x:c r="G63" s="13" t="str">
        <x:f>IF(A63="","",SUM(B63:E63)-IF(F63="",0,F63))</x:f>
      </x:c>
      <x:c r="H63" s="2"/>
      <x:c r="I63" s="2"/>
      <x:c r="J63" s="2"/>
      <x:c r="K63" s="2"/>
      <x:c r="L63" s="2"/>
      <x:c r="M63" s="2"/>
    </x:row>
    <x:row r="64">
      <x:c r="A64" s="2" t="str">
        <x:f>IF('Intake'!A64="","",'Intake'!A64)</x:f>
      </x:c>
      <x:c r="B64" s="12"/>
      <x:c r="C64" s="12"/>
      <x:c r="D64" s="12"/>
      <x:c r="E64" s="12"/>
      <x:c r="F64" s="12"/>
      <x:c r="G64" s="13" t="str">
        <x:f>IF(A64="","",SUM(B64:E64)-IF(F64="",0,F64))</x:f>
      </x:c>
      <x:c r="H64" s="2"/>
      <x:c r="I64" s="2"/>
      <x:c r="J64" s="2"/>
      <x:c r="K64" s="2"/>
      <x:c r="L64" s="2"/>
      <x:c r="M64" s="2"/>
    </x:row>
    <x:row r="65">
      <x:c r="A65" s="2" t="str">
        <x:f>IF('Intake'!A65="","",'Intake'!A65)</x:f>
      </x:c>
      <x:c r="B65" s="12"/>
      <x:c r="C65" s="12"/>
      <x:c r="D65" s="12"/>
      <x:c r="E65" s="12"/>
      <x:c r="F65" s="12"/>
      <x:c r="G65" s="13" t="str">
        <x:f>IF(A65="","",SUM(B65:E65)-IF(F65="",0,F65))</x:f>
      </x:c>
      <x:c r="H65" s="2"/>
      <x:c r="I65" s="2"/>
      <x:c r="J65" s="2"/>
      <x:c r="K65" s="2"/>
      <x:c r="L65" s="2"/>
      <x:c r="M65" s="2"/>
    </x:row>
    <x:row r="66">
      <x:c r="A66" s="2" t="str">
        <x:f>IF('Intake'!A66="","",'Intake'!A66)</x:f>
      </x:c>
      <x:c r="B66" s="12"/>
      <x:c r="C66" s="12"/>
      <x:c r="D66" s="12"/>
      <x:c r="E66" s="12"/>
      <x:c r="F66" s="12"/>
      <x:c r="G66" s="13" t="str">
        <x:f>IF(A66="","",SUM(B66:E66)-IF(F66="",0,F66))</x:f>
      </x:c>
      <x:c r="H66" s="2"/>
      <x:c r="I66" s="2"/>
      <x:c r="J66" s="2"/>
      <x:c r="K66" s="2"/>
      <x:c r="L66" s="2"/>
      <x:c r="M66" s="2"/>
    </x:row>
    <x:row r="67">
      <x:c r="A67" s="2" t="str">
        <x:f>IF('Intake'!A67="","",'Intake'!A67)</x:f>
      </x:c>
      <x:c r="B67" s="12"/>
      <x:c r="C67" s="12"/>
      <x:c r="D67" s="12"/>
      <x:c r="E67" s="12"/>
      <x:c r="F67" s="12"/>
      <x:c r="G67" s="13" t="str">
        <x:f>IF(A67="","",SUM(B67:E67)-IF(F67="",0,F67))</x:f>
      </x:c>
      <x:c r="H67" s="2"/>
      <x:c r="I67" s="2"/>
      <x:c r="J67" s="2"/>
      <x:c r="K67" s="2"/>
      <x:c r="L67" s="2"/>
      <x:c r="M67" s="2"/>
    </x:row>
    <x:row r="68">
      <x:c r="A68" s="2" t="str">
        <x:f>IF('Intake'!A68="","",'Intake'!A68)</x:f>
      </x:c>
      <x:c r="B68" s="12"/>
      <x:c r="C68" s="12"/>
      <x:c r="D68" s="12"/>
      <x:c r="E68" s="12"/>
      <x:c r="F68" s="12"/>
      <x:c r="G68" s="13" t="str">
        <x:f>IF(A68="","",SUM(B68:E68)-IF(F68="",0,F68))</x:f>
      </x:c>
      <x:c r="H68" s="2"/>
      <x:c r="I68" s="2"/>
      <x:c r="J68" s="2"/>
      <x:c r="K68" s="2"/>
      <x:c r="L68" s="2"/>
      <x:c r="M68" s="2"/>
    </x:row>
    <x:row r="69">
      <x:c r="A69" s="2" t="str">
        <x:f>IF('Intake'!A69="","",'Intake'!A69)</x:f>
      </x:c>
      <x:c r="B69" s="12"/>
      <x:c r="C69" s="12"/>
      <x:c r="D69" s="12"/>
      <x:c r="E69" s="12"/>
      <x:c r="F69" s="12"/>
      <x:c r="G69" s="13" t="str">
        <x:f>IF(A69="","",SUM(B69:E69)-IF(F69="",0,F69))</x:f>
      </x:c>
      <x:c r="H69" s="2"/>
      <x:c r="I69" s="2"/>
      <x:c r="J69" s="2"/>
      <x:c r="K69" s="2"/>
      <x:c r="L69" s="2"/>
      <x:c r="M69" s="2"/>
    </x:row>
    <x:row r="70">
      <x:c r="A70" s="2" t="str">
        <x:f>IF('Intake'!A70="","",'Intake'!A70)</x:f>
      </x:c>
      <x:c r="B70" s="12"/>
      <x:c r="C70" s="12"/>
      <x:c r="D70" s="12"/>
      <x:c r="E70" s="12"/>
      <x:c r="F70" s="12"/>
      <x:c r="G70" s="13" t="str">
        <x:f>IF(A70="","",SUM(B70:E70)-IF(F70="",0,F70))</x:f>
      </x:c>
      <x:c r="H70" s="2"/>
      <x:c r="I70" s="2"/>
      <x:c r="J70" s="2"/>
      <x:c r="K70" s="2"/>
      <x:c r="L70" s="2"/>
      <x:c r="M70" s="2"/>
    </x:row>
    <x:row r="71">
      <x:c r="A71" s="2" t="str">
        <x:f>IF('Intake'!A71="","",'Intake'!A71)</x:f>
      </x:c>
      <x:c r="B71" s="12"/>
      <x:c r="C71" s="12"/>
      <x:c r="D71" s="12"/>
      <x:c r="E71" s="12"/>
      <x:c r="F71" s="12"/>
      <x:c r="G71" s="13" t="str">
        <x:f>IF(A71="","",SUM(B71:E71)-IF(F71="",0,F71))</x:f>
      </x:c>
      <x:c r="H71" s="2"/>
      <x:c r="I71" s="2"/>
      <x:c r="J71" s="2"/>
      <x:c r="K71" s="2"/>
      <x:c r="L71" s="2"/>
      <x:c r="M71" s="2"/>
    </x:row>
    <x:row r="72">
      <x:c r="A72" s="2" t="str">
        <x:f>IF('Intake'!A72="","",'Intake'!A72)</x:f>
      </x:c>
      <x:c r="B72" s="12"/>
      <x:c r="C72" s="12"/>
      <x:c r="D72" s="12"/>
      <x:c r="E72" s="12"/>
      <x:c r="F72" s="12"/>
      <x:c r="G72" s="13" t="str">
        <x:f>IF(A72="","",SUM(B72:E72)-IF(F72="",0,F72))</x:f>
      </x:c>
      <x:c r="H72" s="2"/>
      <x:c r="I72" s="2"/>
      <x:c r="J72" s="2"/>
      <x:c r="K72" s="2"/>
      <x:c r="L72" s="2"/>
      <x:c r="M72" s="2"/>
    </x:row>
    <x:row r="73">
      <x:c r="A73" s="2" t="str">
        <x:f>IF('Intake'!A73="","",'Intake'!A73)</x:f>
      </x:c>
      <x:c r="B73" s="12"/>
      <x:c r="C73" s="12"/>
      <x:c r="D73" s="12"/>
      <x:c r="E73" s="12"/>
      <x:c r="F73" s="12"/>
      <x:c r="G73" s="13" t="str">
        <x:f>IF(A73="","",SUM(B73:E73)-IF(F73="",0,F73))</x:f>
      </x:c>
      <x:c r="H73" s="2"/>
      <x:c r="I73" s="2"/>
      <x:c r="J73" s="2"/>
      <x:c r="K73" s="2"/>
      <x:c r="L73" s="2"/>
      <x:c r="M73" s="2"/>
    </x:row>
    <x:row r="74">
      <x:c r="A74" s="2" t="str">
        <x:f>IF('Intake'!A74="","",'Intake'!A74)</x:f>
      </x:c>
      <x:c r="B74" s="12"/>
      <x:c r="C74" s="12"/>
      <x:c r="D74" s="12"/>
      <x:c r="E74" s="12"/>
      <x:c r="F74" s="12"/>
      <x:c r="G74" s="13" t="str">
        <x:f>IF(A74="","",SUM(B74:E74)-IF(F74="",0,F74))</x:f>
      </x:c>
      <x:c r="H74" s="2"/>
      <x:c r="I74" s="2"/>
      <x:c r="J74" s="2"/>
      <x:c r="K74" s="2"/>
      <x:c r="L74" s="2"/>
      <x:c r="M74" s="2"/>
    </x:row>
    <x:row r="75">
      <x:c r="A75" s="2" t="str">
        <x:f>IF('Intake'!A75="","",'Intake'!A75)</x:f>
      </x:c>
      <x:c r="B75" s="12"/>
      <x:c r="C75" s="12"/>
      <x:c r="D75" s="12"/>
      <x:c r="E75" s="12"/>
      <x:c r="F75" s="12"/>
      <x:c r="G75" s="13" t="str">
        <x:f>IF(A75="","",SUM(B75:E75)-IF(F75="",0,F75))</x:f>
      </x:c>
      <x:c r="H75" s="2"/>
      <x:c r="I75" s="2"/>
      <x:c r="J75" s="2"/>
      <x:c r="K75" s="2"/>
      <x:c r="L75" s="2"/>
      <x:c r="M75" s="2"/>
    </x:row>
    <x:row r="76">
      <x:c r="A76" s="2" t="str">
        <x:f>IF('Intake'!A76="","",'Intake'!A76)</x:f>
      </x:c>
      <x:c r="B76" s="12"/>
      <x:c r="C76" s="12"/>
      <x:c r="D76" s="12"/>
      <x:c r="E76" s="12"/>
      <x:c r="F76" s="12"/>
      <x:c r="G76" s="13" t="str">
        <x:f>IF(A76="","",SUM(B76:E76)-IF(F76="",0,F76))</x:f>
      </x:c>
      <x:c r="H76" s="2"/>
      <x:c r="I76" s="2"/>
      <x:c r="J76" s="2"/>
      <x:c r="K76" s="2"/>
      <x:c r="L76" s="2"/>
      <x:c r="M76" s="2"/>
    </x:row>
    <x:row r="77">
      <x:c r="A77" s="2" t="str">
        <x:f>IF('Intake'!A77="","",'Intake'!A77)</x:f>
      </x:c>
      <x:c r="B77" s="12"/>
      <x:c r="C77" s="12"/>
      <x:c r="D77" s="12"/>
      <x:c r="E77" s="12"/>
      <x:c r="F77" s="12"/>
      <x:c r="G77" s="13" t="str">
        <x:f>IF(A77="","",SUM(B77:E77)-IF(F77="",0,F77))</x:f>
      </x:c>
      <x:c r="H77" s="2"/>
      <x:c r="I77" s="2"/>
      <x:c r="J77" s="2"/>
      <x:c r="K77" s="2"/>
      <x:c r="L77" s="2"/>
      <x:c r="M77" s="2"/>
    </x:row>
    <x:row r="78">
      <x:c r="A78" s="2" t="str">
        <x:f>IF('Intake'!A78="","",'Intake'!A78)</x:f>
      </x:c>
      <x:c r="B78" s="12"/>
      <x:c r="C78" s="12"/>
      <x:c r="D78" s="12"/>
      <x:c r="E78" s="12"/>
      <x:c r="F78" s="12"/>
      <x:c r="G78" s="13" t="str">
        <x:f>IF(A78="","",SUM(B78:E78)-IF(F78="",0,F78))</x:f>
      </x:c>
      <x:c r="H78" s="2"/>
      <x:c r="I78" s="2"/>
      <x:c r="J78" s="2"/>
      <x:c r="K78" s="2"/>
      <x:c r="L78" s="2"/>
      <x:c r="M78" s="2"/>
    </x:row>
    <x:row r="79">
      <x:c r="A79" s="2" t="str">
        <x:f>IF('Intake'!A79="","",'Intake'!A79)</x:f>
      </x:c>
      <x:c r="B79" s="12"/>
      <x:c r="C79" s="12"/>
      <x:c r="D79" s="12"/>
      <x:c r="E79" s="12"/>
      <x:c r="F79" s="12"/>
      <x:c r="G79" s="13" t="str">
        <x:f>IF(A79="","",SUM(B79:E79)-IF(F79="",0,F79))</x:f>
      </x:c>
      <x:c r="H79" s="2"/>
      <x:c r="I79" s="2"/>
      <x:c r="J79" s="2"/>
      <x:c r="K79" s="2"/>
      <x:c r="L79" s="2"/>
      <x:c r="M79" s="2"/>
    </x:row>
    <x:row r="80">
      <x:c r="A80" s="2" t="str">
        <x:f>IF('Intake'!A80="","",'Intake'!A80)</x:f>
      </x:c>
      <x:c r="B80" s="12"/>
      <x:c r="C80" s="12"/>
      <x:c r="D80" s="12"/>
      <x:c r="E80" s="12"/>
      <x:c r="F80" s="12"/>
      <x:c r="G80" s="13" t="str">
        <x:f>IF(A80="","",SUM(B80:E80)-IF(F80="",0,F80))</x:f>
      </x:c>
      <x:c r="H80" s="2"/>
      <x:c r="I80" s="2"/>
      <x:c r="J80" s="2"/>
      <x:c r="K80" s="2"/>
      <x:c r="L80" s="2"/>
      <x:c r="M80" s="2"/>
    </x:row>
    <x:row r="81">
      <x:c r="A81" s="2" t="str">
        <x:f>IF('Intake'!A81="","",'Intake'!A81)</x:f>
      </x:c>
      <x:c r="B81" s="12"/>
      <x:c r="C81" s="12"/>
      <x:c r="D81" s="12"/>
      <x:c r="E81" s="12"/>
      <x:c r="F81" s="12"/>
      <x:c r="G81" s="13" t="str">
        <x:f>IF(A81="","",SUM(B81:E81)-IF(F81="",0,F81))</x:f>
      </x:c>
      <x:c r="H81" s="2"/>
      <x:c r="I81" s="2"/>
      <x:c r="J81" s="2"/>
      <x:c r="K81" s="2"/>
      <x:c r="L81" s="2"/>
      <x:c r="M81" s="2"/>
    </x:row>
    <x:row r="82">
      <x:c r="A82" s="2" t="str">
        <x:f>IF('Intake'!A82="","",'Intake'!A82)</x:f>
      </x:c>
      <x:c r="B82" s="12"/>
      <x:c r="C82" s="12"/>
      <x:c r="D82" s="12"/>
      <x:c r="E82" s="12"/>
      <x:c r="F82" s="12"/>
      <x:c r="G82" s="13" t="str">
        <x:f>IF(A82="","",SUM(B82:E82)-IF(F82="",0,F82))</x:f>
      </x:c>
      <x:c r="H82" s="2"/>
      <x:c r="I82" s="2"/>
      <x:c r="J82" s="2"/>
      <x:c r="K82" s="2"/>
      <x:c r="L82" s="2"/>
      <x:c r="M82" s="2"/>
    </x:row>
    <x:row r="83">
      <x:c r="A83" s="2" t="str">
        <x:f>IF('Intake'!A83="","",'Intake'!A83)</x:f>
      </x:c>
      <x:c r="B83" s="12"/>
      <x:c r="C83" s="12"/>
      <x:c r="D83" s="12"/>
      <x:c r="E83" s="12"/>
      <x:c r="F83" s="12"/>
      <x:c r="G83" s="13" t="str">
        <x:f>IF(A83="","",SUM(B83:E83)-IF(F83="",0,F83))</x:f>
      </x:c>
      <x:c r="H83" s="2"/>
      <x:c r="I83" s="2"/>
      <x:c r="J83" s="2"/>
      <x:c r="K83" s="2"/>
      <x:c r="L83" s="2"/>
      <x:c r="M83" s="2"/>
    </x:row>
    <x:row r="84">
      <x:c r="A84" s="2" t="str">
        <x:f>IF('Intake'!A84="","",'Intake'!A84)</x:f>
      </x:c>
      <x:c r="B84" s="12"/>
      <x:c r="C84" s="12"/>
      <x:c r="D84" s="12"/>
      <x:c r="E84" s="12"/>
      <x:c r="F84" s="12"/>
      <x:c r="G84" s="13" t="str">
        <x:f>IF(A84="","",SUM(B84:E84)-IF(F84="",0,F84))</x:f>
      </x:c>
      <x:c r="H84" s="2"/>
      <x:c r="I84" s="2"/>
      <x:c r="J84" s="2"/>
      <x:c r="K84" s="2"/>
      <x:c r="L84" s="2"/>
      <x:c r="M84" s="2"/>
    </x:row>
    <x:row r="85">
      <x:c r="A85" s="2" t="str">
        <x:f>IF('Intake'!A85="","",'Intake'!A85)</x:f>
      </x:c>
      <x:c r="B85" s="12"/>
      <x:c r="C85" s="12"/>
      <x:c r="D85" s="12"/>
      <x:c r="E85" s="12"/>
      <x:c r="F85" s="12"/>
      <x:c r="G85" s="13" t="str">
        <x:f>IF(A85="","",SUM(B85:E85)-IF(F85="",0,F85))</x:f>
      </x:c>
      <x:c r="H85" s="2"/>
      <x:c r="I85" s="2"/>
      <x:c r="J85" s="2"/>
      <x:c r="K85" s="2"/>
      <x:c r="L85" s="2"/>
      <x:c r="M85" s="2"/>
    </x:row>
    <x:row r="86">
      <x:c r="A86" s="2" t="str">
        <x:f>IF('Intake'!A86="","",'Intake'!A86)</x:f>
      </x:c>
      <x:c r="B86" s="12"/>
      <x:c r="C86" s="12"/>
      <x:c r="D86" s="12"/>
      <x:c r="E86" s="12"/>
      <x:c r="F86" s="12"/>
      <x:c r="G86" s="13" t="str">
        <x:f>IF(A86="","",SUM(B86:E86)-IF(F86="",0,F86))</x:f>
      </x:c>
      <x:c r="H86" s="2"/>
      <x:c r="I86" s="2"/>
      <x:c r="J86" s="2"/>
      <x:c r="K86" s="2"/>
      <x:c r="L86" s="2"/>
      <x:c r="M86" s="2"/>
    </x:row>
    <x:row r="87">
      <x:c r="A87" s="2" t="str">
        <x:f>IF('Intake'!A87="","",'Intake'!A87)</x:f>
      </x:c>
      <x:c r="B87" s="12"/>
      <x:c r="C87" s="12"/>
      <x:c r="D87" s="12"/>
      <x:c r="E87" s="12"/>
      <x:c r="F87" s="12"/>
      <x:c r="G87" s="13" t="str">
        <x:f>IF(A87="","",SUM(B87:E87)-IF(F87="",0,F87))</x:f>
      </x:c>
      <x:c r="H87" s="2"/>
      <x:c r="I87" s="2"/>
      <x:c r="J87" s="2"/>
      <x:c r="K87" s="2"/>
      <x:c r="L87" s="2"/>
      <x:c r="M87" s="2"/>
    </x:row>
    <x:row r="88">
      <x:c r="A88" s="2" t="str">
        <x:f>IF('Intake'!A88="","",'Intake'!A88)</x:f>
      </x:c>
      <x:c r="B88" s="12"/>
      <x:c r="C88" s="12"/>
      <x:c r="D88" s="12"/>
      <x:c r="E88" s="12"/>
      <x:c r="F88" s="12"/>
      <x:c r="G88" s="13" t="str">
        <x:f>IF(A88="","",SUM(B88:E88)-IF(F88="",0,F88))</x:f>
      </x:c>
      <x:c r="H88" s="2"/>
      <x:c r="I88" s="2"/>
      <x:c r="J88" s="2"/>
      <x:c r="K88" s="2"/>
      <x:c r="L88" s="2"/>
      <x:c r="M88" s="2"/>
    </x:row>
    <x:row r="89">
      <x:c r="A89" s="2" t="str">
        <x:f>IF('Intake'!A89="","",'Intake'!A89)</x:f>
      </x:c>
      <x:c r="B89" s="12"/>
      <x:c r="C89" s="12"/>
      <x:c r="D89" s="12"/>
      <x:c r="E89" s="12"/>
      <x:c r="F89" s="12"/>
      <x:c r="G89" s="13" t="str">
        <x:f>IF(A89="","",SUM(B89:E89)-IF(F89="",0,F89))</x:f>
      </x:c>
      <x:c r="H89" s="2"/>
      <x:c r="I89" s="2"/>
      <x:c r="J89" s="2"/>
      <x:c r="K89" s="2"/>
      <x:c r="L89" s="2"/>
      <x:c r="M89" s="2"/>
    </x:row>
    <x:row r="90">
      <x:c r="A90" s="2" t="str">
        <x:f>IF('Intake'!A90="","",'Intake'!A90)</x:f>
      </x:c>
      <x:c r="B90" s="12"/>
      <x:c r="C90" s="12"/>
      <x:c r="D90" s="12"/>
      <x:c r="E90" s="12"/>
      <x:c r="F90" s="12"/>
      <x:c r="G90" s="13" t="str">
        <x:f>IF(A90="","",SUM(B90:E90)-IF(F90="",0,F90))</x:f>
      </x:c>
      <x:c r="H90" s="2"/>
      <x:c r="I90" s="2"/>
      <x:c r="J90" s="2"/>
      <x:c r="K90" s="2"/>
      <x:c r="L90" s="2"/>
      <x:c r="M90" s="2"/>
    </x:row>
    <x:row r="91">
      <x:c r="A91" s="2" t="str">
        <x:f>IF('Intake'!A91="","",'Intake'!A91)</x:f>
      </x:c>
      <x:c r="B91" s="12"/>
      <x:c r="C91" s="12"/>
      <x:c r="D91" s="12"/>
      <x:c r="E91" s="12"/>
      <x:c r="F91" s="12"/>
      <x:c r="G91" s="13" t="str">
        <x:f>IF(A91="","",SUM(B91:E91)-IF(F91="",0,F91))</x:f>
      </x:c>
      <x:c r="H91" s="2"/>
      <x:c r="I91" s="2"/>
      <x:c r="J91" s="2"/>
      <x:c r="K91" s="2"/>
      <x:c r="L91" s="2"/>
      <x:c r="M91" s="2"/>
    </x:row>
    <x:row r="92">
      <x:c r="A92" s="2" t="str">
        <x:f>IF('Intake'!A92="","",'Intake'!A92)</x:f>
      </x:c>
      <x:c r="B92" s="12"/>
      <x:c r="C92" s="12"/>
      <x:c r="D92" s="12"/>
      <x:c r="E92" s="12"/>
      <x:c r="F92" s="12"/>
      <x:c r="G92" s="13" t="str">
        <x:f>IF(A92="","",SUM(B92:E92)-IF(F92="",0,F92))</x:f>
      </x:c>
      <x:c r="H92" s="2"/>
      <x:c r="I92" s="2"/>
      <x:c r="J92" s="2"/>
      <x:c r="K92" s="2"/>
      <x:c r="L92" s="2"/>
      <x:c r="M92" s="2"/>
    </x:row>
    <x:row r="93">
      <x:c r="A93" s="2" t="str">
        <x:f>IF('Intake'!A93="","",'Intake'!A93)</x:f>
      </x:c>
      <x:c r="B93" s="12"/>
      <x:c r="C93" s="12"/>
      <x:c r="D93" s="12"/>
      <x:c r="E93" s="12"/>
      <x:c r="F93" s="12"/>
      <x:c r="G93" s="13" t="str">
        <x:f>IF(A93="","",SUM(B93:E93)-IF(F93="",0,F93))</x:f>
      </x:c>
      <x:c r="H93" s="2"/>
      <x:c r="I93" s="2"/>
      <x:c r="J93" s="2"/>
      <x:c r="K93" s="2"/>
      <x:c r="L93" s="2"/>
      <x:c r="M93" s="2"/>
    </x:row>
    <x:row r="94">
      <x:c r="A94" s="2" t="str">
        <x:f>IF('Intake'!A94="","",'Intake'!A94)</x:f>
      </x:c>
      <x:c r="B94" s="12"/>
      <x:c r="C94" s="12"/>
      <x:c r="D94" s="12"/>
      <x:c r="E94" s="12"/>
      <x:c r="F94" s="12"/>
      <x:c r="G94" s="13" t="str">
        <x:f>IF(A94="","",SUM(B94:E94)-IF(F94="",0,F94))</x:f>
      </x:c>
      <x:c r="H94" s="2"/>
      <x:c r="I94" s="2"/>
      <x:c r="J94" s="2"/>
      <x:c r="K94" s="2"/>
      <x:c r="L94" s="2"/>
      <x:c r="M94" s="2"/>
    </x:row>
    <x:row r="95">
      <x:c r="A95" s="2" t="str">
        <x:f>IF('Intake'!A95="","",'Intake'!A95)</x:f>
      </x:c>
      <x:c r="B95" s="12"/>
      <x:c r="C95" s="12"/>
      <x:c r="D95" s="12"/>
      <x:c r="E95" s="12"/>
      <x:c r="F95" s="12"/>
      <x:c r="G95" s="13" t="str">
        <x:f>IF(A95="","",SUM(B95:E95)-IF(F95="",0,F95))</x:f>
      </x:c>
      <x:c r="H95" s="2"/>
      <x:c r="I95" s="2"/>
      <x:c r="J95" s="2"/>
      <x:c r="K95" s="2"/>
      <x:c r="L95" s="2"/>
      <x:c r="M95" s="2"/>
    </x:row>
    <x:row r="96">
      <x:c r="A96" s="2" t="str">
        <x:f>IF('Intake'!A96="","",'Intake'!A96)</x:f>
      </x:c>
      <x:c r="B96" s="12"/>
      <x:c r="C96" s="12"/>
      <x:c r="D96" s="12"/>
      <x:c r="E96" s="12"/>
      <x:c r="F96" s="12"/>
      <x:c r="G96" s="13" t="str">
        <x:f>IF(A96="","",SUM(B96:E96)-IF(F96="",0,F96))</x:f>
      </x:c>
      <x:c r="H96" s="2"/>
      <x:c r="I96" s="2"/>
      <x:c r="J96" s="2"/>
      <x:c r="K96" s="2"/>
      <x:c r="L96" s="2"/>
      <x:c r="M96" s="2"/>
    </x:row>
    <x:row r="97">
      <x:c r="A97" s="2" t="str">
        <x:f>IF('Intake'!A97="","",'Intake'!A97)</x:f>
      </x:c>
      <x:c r="B97" s="12"/>
      <x:c r="C97" s="12"/>
      <x:c r="D97" s="12"/>
      <x:c r="E97" s="12"/>
      <x:c r="F97" s="12"/>
      <x:c r="G97" s="13" t="str">
        <x:f>IF(A97="","",SUM(B97:E97)-IF(F97="",0,F97))</x:f>
      </x:c>
      <x:c r="H97" s="2"/>
      <x:c r="I97" s="2"/>
      <x:c r="J97" s="2"/>
      <x:c r="K97" s="2"/>
      <x:c r="L97" s="2"/>
      <x:c r="M97" s="2"/>
    </x:row>
    <x:row r="98">
      <x:c r="A98" s="2" t="str">
        <x:f>IF('Intake'!A98="","",'Intake'!A98)</x:f>
      </x:c>
      <x:c r="B98" s="12"/>
      <x:c r="C98" s="12"/>
      <x:c r="D98" s="12"/>
      <x:c r="E98" s="12"/>
      <x:c r="F98" s="12"/>
      <x:c r="G98" s="13" t="str">
        <x:f>IF(A98="","",SUM(B98:E98)-IF(F98="",0,F98))</x:f>
      </x:c>
      <x:c r="H98" s="2"/>
      <x:c r="I98" s="2"/>
      <x:c r="J98" s="2"/>
      <x:c r="K98" s="2"/>
      <x:c r="L98" s="2"/>
      <x:c r="M98" s="2"/>
    </x:row>
    <x:row r="99">
      <x:c r="A99" s="2" t="str">
        <x:f>IF('Intake'!A99="","",'Intake'!A99)</x:f>
      </x:c>
      <x:c r="B99" s="12"/>
      <x:c r="C99" s="12"/>
      <x:c r="D99" s="12"/>
      <x:c r="E99" s="12"/>
      <x:c r="F99" s="12"/>
      <x:c r="G99" s="13" t="str">
        <x:f>IF(A99="","",SUM(B99:E99)-IF(F99="",0,F99))</x:f>
      </x:c>
      <x:c r="H99" s="2"/>
      <x:c r="I99" s="2"/>
      <x:c r="J99" s="2"/>
      <x:c r="K99" s="2"/>
      <x:c r="L99" s="2"/>
      <x:c r="M99" s="2"/>
    </x:row>
    <x:row r="100">
      <x:c r="A100" s="2" t="str">
        <x:f>IF('Intake'!A100="","",'Intake'!A100)</x:f>
      </x:c>
      <x:c r="B100" s="12"/>
      <x:c r="C100" s="12"/>
      <x:c r="D100" s="12"/>
      <x:c r="E100" s="12"/>
      <x:c r="F100" s="12"/>
      <x:c r="G100" s="13" t="str">
        <x:f>IF(A100="","",SUM(B100:E100)-IF(F100="",0,F100))</x:f>
      </x:c>
      <x:c r="H100" s="2"/>
      <x:c r="I100" s="2"/>
      <x:c r="J100" s="2"/>
      <x:c r="K100" s="2"/>
      <x:c r="L100" s="2"/>
      <x:c r="M100" s="2"/>
    </x:row>
    <x:row r="101">
      <x:c r="A101" s="2" t="str">
        <x:f>IF('Intake'!A101="","",'Intake'!A101)</x:f>
      </x:c>
      <x:c r="B101" s="12"/>
      <x:c r="C101" s="12"/>
      <x:c r="D101" s="12"/>
      <x:c r="E101" s="12"/>
      <x:c r="F101" s="12"/>
      <x:c r="G101" s="13" t="str">
        <x:f>IF(A101="","",SUM(B101:E101)-IF(F101="",0,F101))</x:f>
      </x:c>
      <x:c r="H101" s="2"/>
      <x:c r="I101" s="2"/>
      <x:c r="J101" s="2"/>
      <x:c r="K101" s="2"/>
      <x:c r="L101" s="2"/>
      <x:c r="M101" s="2"/>
    </x:row>
    <x:row r="102">
      <x:c r="A102" s="2" t="str">
        <x:f>IF('Intake'!A102="","",'Intake'!A102)</x:f>
      </x:c>
      <x:c r="B102" s="12"/>
      <x:c r="C102" s="12"/>
      <x:c r="D102" s="12"/>
      <x:c r="E102" s="12"/>
      <x:c r="F102" s="12"/>
      <x:c r="G102" s="13" t="str">
        <x:f>IF(A102="","",SUM(B102:E102)-IF(F102="",0,F102))</x:f>
      </x:c>
      <x:c r="H102" s="2"/>
      <x:c r="I102" s="2"/>
      <x:c r="J102" s="2"/>
      <x:c r="K102" s="2"/>
      <x:c r="L102" s="2"/>
      <x:c r="M102" s="2"/>
    </x:row>
    <x:row r="103">
      <x:c r="A103" s="2" t="str">
        <x:f>IF('Intake'!A103="","",'Intake'!A103)</x:f>
      </x:c>
      <x:c r="B103" s="12"/>
      <x:c r="C103" s="12"/>
      <x:c r="D103" s="12"/>
      <x:c r="E103" s="12"/>
      <x:c r="F103" s="12"/>
      <x:c r="G103" s="13" t="str">
        <x:f>IF(A103="","",SUM(B103:E103)-IF(F103="",0,F103))</x:f>
      </x:c>
      <x:c r="H103" s="2"/>
      <x:c r="I103" s="2"/>
      <x:c r="J103" s="2"/>
      <x:c r="K103" s="2"/>
      <x:c r="L103" s="2"/>
      <x:c r="M103" s="2"/>
    </x:row>
    <x:row r="104">
      <x:c r="A104" s="2" t="str">
        <x:f>IF('Intake'!A104="","",'Intake'!A104)</x:f>
      </x:c>
      <x:c r="B104" s="12"/>
      <x:c r="C104" s="12"/>
      <x:c r="D104" s="12"/>
      <x:c r="E104" s="12"/>
      <x:c r="F104" s="12"/>
      <x:c r="G104" s="13" t="str">
        <x:f>IF(A104="","",SUM(B104:E104)-IF(F104="",0,F104))</x:f>
      </x:c>
      <x:c r="H104" s="2"/>
      <x:c r="I104" s="2"/>
      <x:c r="J104" s="2"/>
      <x:c r="K104" s="2"/>
      <x:c r="L104" s="2"/>
      <x:c r="M104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25" hidden="0" customWidth="1"/>
    <x:col min="3" max="3" width="25" hidden="0" customWidth="1"/>
    <x:col min="4" max="4" width="22" hidden="0" customWidth="1"/>
    <x:col min="5" max="5" width="30" hidden="0" customWidth="1"/>
    <x:col min="6" max="6" width="3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>
      <x:c r="A2" s="8" t="str">
        <x:v>Resolution Log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33" customHeight="1">
      <x:c r="A4" s="9" t="str">
        <x:v>Case ID</x:v>
      </x:c>
      <x:c r="B4" s="9" t="str">
        <x:v>Decision</x:v>
      </x:c>
      <x:c r="C4" s="9" t="str">
        <x:v>Action owner</x:v>
      </x:c>
      <x:c r="D4" s="9" t="str">
        <x:v>Recipient notified</x:v>
      </x:c>
      <x:c r="E4" s="9" t="str">
        <x:v>Carrier evidence</x:v>
      </x:c>
      <x:c r="F4" s="9" t="str">
        <x:v>Replacement tracking</x:v>
      </x:c>
      <x:c r="G4" s="9" t="str">
        <x:v>Closed date</x:v>
      </x:c>
      <x:c r="H4" s="2"/>
      <x:c r="I4" s="2"/>
      <x:c r="J4" s="2"/>
      <x:c r="K4" s="2"/>
      <x:c r="L4" s="2"/>
      <x:c r="M4" s="2"/>
    </x:row>
    <x:row r="5">
      <x:c r="A5" s="2" t="str">
        <x:f>IF('Intake'!A5="","",'Intake'!A5)</x:f>
      </x:c>
      <x:c r="B5" s="10"/>
      <x:c r="C5" s="10"/>
      <x:c r="D5" s="11"/>
      <x:c r="E5" s="10"/>
      <x:c r="F5" s="10"/>
      <x:c r="G5" s="11"/>
      <x:c r="H5" s="2"/>
      <x:c r="I5" s="2"/>
      <x:c r="J5" s="2"/>
      <x:c r="K5" s="2"/>
      <x:c r="L5" s="2"/>
      <x:c r="M5" s="2"/>
    </x:row>
    <x:row r="6">
      <x:c r="A6" s="2" t="str">
        <x:f>IF('Intake'!A6="","",'Intake'!A6)</x:f>
      </x:c>
      <x:c r="B6" s="10"/>
      <x:c r="C6" s="10"/>
      <x:c r="D6" s="11"/>
      <x:c r="E6" s="10"/>
      <x:c r="F6" s="10"/>
      <x:c r="G6" s="11"/>
      <x:c r="H6" s="2"/>
      <x:c r="I6" s="2"/>
      <x:c r="J6" s="2"/>
      <x:c r="K6" s="2"/>
      <x:c r="L6" s="2"/>
      <x:c r="M6" s="2"/>
    </x:row>
    <x:row r="7">
      <x:c r="A7" s="2" t="str">
        <x:f>IF('Intake'!A7="","",'Intake'!A7)</x:f>
      </x:c>
      <x:c r="B7" s="10"/>
      <x:c r="C7" s="10"/>
      <x:c r="D7" s="11"/>
      <x:c r="E7" s="10"/>
      <x:c r="F7" s="10"/>
      <x:c r="G7" s="11"/>
      <x:c r="H7" s="2"/>
      <x:c r="I7" s="2"/>
      <x:c r="J7" s="2"/>
      <x:c r="K7" s="2"/>
      <x:c r="L7" s="2"/>
      <x:c r="M7" s="2"/>
    </x:row>
    <x:row r="8">
      <x:c r="A8" s="2" t="str">
        <x:f>IF('Intake'!A8="","",'Intake'!A8)</x:f>
      </x:c>
      <x:c r="B8" s="10"/>
      <x:c r="C8" s="10"/>
      <x:c r="D8" s="11"/>
      <x:c r="E8" s="10"/>
      <x:c r="F8" s="10"/>
      <x:c r="G8" s="11"/>
      <x:c r="H8" s="2"/>
      <x:c r="I8" s="2"/>
      <x:c r="J8" s="2"/>
      <x:c r="K8" s="2"/>
      <x:c r="L8" s="2"/>
      <x:c r="M8" s="2"/>
    </x:row>
    <x:row r="9">
      <x:c r="A9" s="2" t="str">
        <x:f>IF('Intake'!A9="","",'Intake'!A9)</x:f>
      </x:c>
      <x:c r="B9" s="10"/>
      <x:c r="C9" s="10"/>
      <x:c r="D9" s="11"/>
      <x:c r="E9" s="10"/>
      <x:c r="F9" s="10"/>
      <x:c r="G9" s="11"/>
      <x:c r="H9" s="2"/>
      <x:c r="I9" s="2"/>
      <x:c r="J9" s="2"/>
      <x:c r="K9" s="2"/>
      <x:c r="L9" s="2"/>
      <x:c r="M9" s="2"/>
    </x:row>
    <x:row r="10">
      <x:c r="A10" s="2" t="str">
        <x:f>IF('Intake'!A10="","",'Intake'!A10)</x:f>
      </x:c>
      <x:c r="B10" s="10"/>
      <x:c r="C10" s="10"/>
      <x:c r="D10" s="11"/>
      <x:c r="E10" s="10"/>
      <x:c r="F10" s="10"/>
      <x:c r="G10" s="11"/>
      <x:c r="H10" s="2"/>
      <x:c r="I10" s="2"/>
      <x:c r="J10" s="2"/>
      <x:c r="K10" s="2"/>
      <x:c r="L10" s="2"/>
      <x:c r="M10" s="2"/>
    </x:row>
    <x:row r="11">
      <x:c r="A11" s="2" t="str">
        <x:f>IF('Intake'!A11="","",'Intake'!A11)</x:f>
      </x:c>
      <x:c r="B11" s="10"/>
      <x:c r="C11" s="10"/>
      <x:c r="D11" s="11"/>
      <x:c r="E11" s="10"/>
      <x:c r="F11" s="10"/>
      <x:c r="G11" s="11"/>
      <x:c r="H11" s="2"/>
      <x:c r="I11" s="2"/>
      <x:c r="J11" s="2"/>
      <x:c r="K11" s="2"/>
      <x:c r="L11" s="2"/>
      <x:c r="M11" s="2"/>
    </x:row>
    <x:row r="12">
      <x:c r="A12" s="2" t="str">
        <x:f>IF('Intake'!A12="","",'Intake'!A12)</x:f>
      </x:c>
      <x:c r="B12" s="10"/>
      <x:c r="C12" s="10"/>
      <x:c r="D12" s="11"/>
      <x:c r="E12" s="10"/>
      <x:c r="F12" s="10"/>
      <x:c r="G12" s="11"/>
      <x:c r="H12" s="2"/>
      <x:c r="I12" s="2"/>
      <x:c r="J12" s="2"/>
      <x:c r="K12" s="2"/>
      <x:c r="L12" s="2"/>
      <x:c r="M12" s="2"/>
    </x:row>
    <x:row r="13">
      <x:c r="A13" s="2" t="str">
        <x:f>IF('Intake'!A13="","",'Intake'!A13)</x:f>
      </x:c>
      <x:c r="B13" s="10"/>
      <x:c r="C13" s="10"/>
      <x:c r="D13" s="11"/>
      <x:c r="E13" s="10"/>
      <x:c r="F13" s="10"/>
      <x:c r="G13" s="11"/>
      <x:c r="H13" s="2"/>
      <x:c r="I13" s="2"/>
      <x:c r="J13" s="2"/>
      <x:c r="K13" s="2"/>
      <x:c r="L13" s="2"/>
      <x:c r="M13" s="2"/>
    </x:row>
    <x:row r="14">
      <x:c r="A14" s="2" t="str">
        <x:f>IF('Intake'!A14="","",'Intake'!A14)</x:f>
      </x:c>
      <x:c r="B14" s="10"/>
      <x:c r="C14" s="10"/>
      <x:c r="D14" s="11"/>
      <x:c r="E14" s="10"/>
      <x:c r="F14" s="10"/>
      <x:c r="G14" s="11"/>
      <x:c r="H14" s="2"/>
      <x:c r="I14" s="2"/>
      <x:c r="J14" s="2"/>
      <x:c r="K14" s="2"/>
      <x:c r="L14" s="2"/>
      <x:c r="M14" s="2"/>
    </x:row>
    <x:row r="15">
      <x:c r="A15" s="2" t="str">
        <x:f>IF('Intake'!A15="","",'Intake'!A15)</x:f>
      </x:c>
      <x:c r="B15" s="10"/>
      <x:c r="C15" s="10"/>
      <x:c r="D15" s="11"/>
      <x:c r="E15" s="10"/>
      <x:c r="F15" s="10"/>
      <x:c r="G15" s="11"/>
      <x:c r="H15" s="2"/>
      <x:c r="I15" s="2"/>
      <x:c r="J15" s="2"/>
      <x:c r="K15" s="2"/>
      <x:c r="L15" s="2"/>
      <x:c r="M15" s="2"/>
    </x:row>
    <x:row r="16">
      <x:c r="A16" s="2" t="str">
        <x:f>IF('Intake'!A16="","",'Intake'!A16)</x:f>
      </x:c>
      <x:c r="B16" s="10"/>
      <x:c r="C16" s="10"/>
      <x:c r="D16" s="11"/>
      <x:c r="E16" s="10"/>
      <x:c r="F16" s="10"/>
      <x:c r="G16" s="11"/>
      <x:c r="H16" s="2"/>
      <x:c r="I16" s="2"/>
      <x:c r="J16" s="2"/>
      <x:c r="K16" s="2"/>
      <x:c r="L16" s="2"/>
      <x:c r="M16" s="2"/>
    </x:row>
    <x:row r="17">
      <x:c r="A17" s="2" t="str">
        <x:f>IF('Intake'!A17="","",'Intake'!A17)</x:f>
      </x:c>
      <x:c r="B17" s="10"/>
      <x:c r="C17" s="10"/>
      <x:c r="D17" s="11"/>
      <x:c r="E17" s="10"/>
      <x:c r="F17" s="10"/>
      <x:c r="G17" s="11"/>
      <x:c r="H17" s="2"/>
      <x:c r="I17" s="2"/>
      <x:c r="J17" s="2"/>
      <x:c r="K17" s="2"/>
      <x:c r="L17" s="2"/>
      <x:c r="M17" s="2"/>
    </x:row>
    <x:row r="18">
      <x:c r="A18" s="2" t="str">
        <x:f>IF('Intake'!A18="","",'Intake'!A18)</x:f>
      </x:c>
      <x:c r="B18" s="10"/>
      <x:c r="C18" s="10"/>
      <x:c r="D18" s="11"/>
      <x:c r="E18" s="10"/>
      <x:c r="F18" s="10"/>
      <x:c r="G18" s="11"/>
      <x:c r="H18" s="2"/>
      <x:c r="I18" s="2"/>
      <x:c r="J18" s="2"/>
      <x:c r="K18" s="2"/>
      <x:c r="L18" s="2"/>
      <x:c r="M18" s="2"/>
    </x:row>
    <x:row r="19">
      <x:c r="A19" s="2" t="str">
        <x:f>IF('Intake'!A19="","",'Intake'!A19)</x:f>
      </x:c>
      <x:c r="B19" s="10"/>
      <x:c r="C19" s="10"/>
      <x:c r="D19" s="11"/>
      <x:c r="E19" s="10"/>
      <x:c r="F19" s="10"/>
      <x:c r="G19" s="11"/>
      <x:c r="H19" s="2"/>
      <x:c r="I19" s="2"/>
      <x:c r="J19" s="2"/>
      <x:c r="K19" s="2"/>
      <x:c r="L19" s="2"/>
      <x:c r="M19" s="2"/>
    </x:row>
    <x:row r="20">
      <x:c r="A20" s="2" t="str">
        <x:f>IF('Intake'!A20="","",'Intake'!A20)</x:f>
      </x:c>
      <x:c r="B20" s="10"/>
      <x:c r="C20" s="10"/>
      <x:c r="D20" s="11"/>
      <x:c r="E20" s="10"/>
      <x:c r="F20" s="10"/>
      <x:c r="G20" s="11"/>
      <x:c r="H20" s="2"/>
      <x:c r="I20" s="2"/>
      <x:c r="J20" s="2"/>
      <x:c r="K20" s="2"/>
      <x:c r="L20" s="2"/>
      <x:c r="M20" s="2"/>
    </x:row>
    <x:row r="21">
      <x:c r="A21" s="2" t="str">
        <x:f>IF('Intake'!A21="","",'Intake'!A21)</x:f>
      </x:c>
      <x:c r="B21" s="10"/>
      <x:c r="C21" s="10"/>
      <x:c r="D21" s="11"/>
      <x:c r="E21" s="10"/>
      <x:c r="F21" s="10"/>
      <x:c r="G21" s="11"/>
      <x:c r="H21" s="2"/>
      <x:c r="I21" s="2"/>
      <x:c r="J21" s="2"/>
      <x:c r="K21" s="2"/>
      <x:c r="L21" s="2"/>
      <x:c r="M21" s="2"/>
    </x:row>
    <x:row r="22">
      <x:c r="A22" s="2" t="str">
        <x:f>IF('Intake'!A22="","",'Intake'!A22)</x:f>
      </x:c>
      <x:c r="B22" s="10"/>
      <x:c r="C22" s="10"/>
      <x:c r="D22" s="11"/>
      <x:c r="E22" s="10"/>
      <x:c r="F22" s="10"/>
      <x:c r="G22" s="11"/>
      <x:c r="H22" s="2"/>
      <x:c r="I22" s="2"/>
      <x:c r="J22" s="2"/>
      <x:c r="K22" s="2"/>
      <x:c r="L22" s="2"/>
      <x:c r="M22" s="2"/>
    </x:row>
    <x:row r="23">
      <x:c r="A23" s="2" t="str">
        <x:f>IF('Intake'!A23="","",'Intake'!A23)</x:f>
      </x:c>
      <x:c r="B23" s="10"/>
      <x:c r="C23" s="10"/>
      <x:c r="D23" s="11"/>
      <x:c r="E23" s="10"/>
      <x:c r="F23" s="10"/>
      <x:c r="G23" s="11"/>
      <x:c r="H23" s="2"/>
      <x:c r="I23" s="2"/>
      <x:c r="J23" s="2"/>
      <x:c r="K23" s="2"/>
      <x:c r="L23" s="2"/>
      <x:c r="M23" s="2"/>
    </x:row>
    <x:row r="24">
      <x:c r="A24" s="2" t="str">
        <x:f>IF('Intake'!A24="","",'Intake'!A24)</x:f>
      </x:c>
      <x:c r="B24" s="10"/>
      <x:c r="C24" s="10"/>
      <x:c r="D24" s="11"/>
      <x:c r="E24" s="10"/>
      <x:c r="F24" s="10"/>
      <x:c r="G24" s="11"/>
      <x:c r="H24" s="2"/>
      <x:c r="I24" s="2"/>
      <x:c r="J24" s="2"/>
      <x:c r="K24" s="2"/>
      <x:c r="L24" s="2"/>
      <x:c r="M24" s="2"/>
    </x:row>
    <x:row r="25">
      <x:c r="A25" s="2" t="str">
        <x:f>IF('Intake'!A25="","",'Intake'!A25)</x:f>
      </x:c>
      <x:c r="B25" s="10"/>
      <x:c r="C25" s="10"/>
      <x:c r="D25" s="11"/>
      <x:c r="E25" s="10"/>
      <x:c r="F25" s="10"/>
      <x:c r="G25" s="11"/>
      <x:c r="H25" s="2"/>
      <x:c r="I25" s="2"/>
      <x:c r="J25" s="2"/>
      <x:c r="K25" s="2"/>
      <x:c r="L25" s="2"/>
      <x:c r="M25" s="2"/>
    </x:row>
    <x:row r="26">
      <x:c r="A26" s="2" t="str">
        <x:f>IF('Intake'!A26="","",'Intake'!A26)</x:f>
      </x:c>
      <x:c r="B26" s="10"/>
      <x:c r="C26" s="10"/>
      <x:c r="D26" s="11"/>
      <x:c r="E26" s="10"/>
      <x:c r="F26" s="10"/>
      <x:c r="G26" s="11"/>
      <x:c r="H26" s="2"/>
      <x:c r="I26" s="2"/>
      <x:c r="J26" s="2"/>
      <x:c r="K26" s="2"/>
      <x:c r="L26" s="2"/>
      <x:c r="M26" s="2"/>
    </x:row>
    <x:row r="27">
      <x:c r="A27" s="2" t="str">
        <x:f>IF('Intake'!A27="","",'Intake'!A27)</x:f>
      </x:c>
      <x:c r="B27" s="10"/>
      <x:c r="C27" s="10"/>
      <x:c r="D27" s="11"/>
      <x:c r="E27" s="10"/>
      <x:c r="F27" s="10"/>
      <x:c r="G27" s="11"/>
      <x:c r="H27" s="2"/>
      <x:c r="I27" s="2"/>
      <x:c r="J27" s="2"/>
      <x:c r="K27" s="2"/>
      <x:c r="L27" s="2"/>
      <x:c r="M27" s="2"/>
    </x:row>
    <x:row r="28">
      <x:c r="A28" s="2" t="str">
        <x:f>IF('Intake'!A28="","",'Intake'!A28)</x:f>
      </x:c>
      <x:c r="B28" s="10"/>
      <x:c r="C28" s="10"/>
      <x:c r="D28" s="11"/>
      <x:c r="E28" s="10"/>
      <x:c r="F28" s="10"/>
      <x:c r="G28" s="11"/>
      <x:c r="H28" s="2"/>
      <x:c r="I28" s="2"/>
      <x:c r="J28" s="2"/>
      <x:c r="K28" s="2"/>
      <x:c r="L28" s="2"/>
      <x:c r="M28" s="2"/>
    </x:row>
    <x:row r="29">
      <x:c r="A29" s="2" t="str">
        <x:f>IF('Intake'!A29="","",'Intake'!A29)</x:f>
      </x:c>
      <x:c r="B29" s="10"/>
      <x:c r="C29" s="10"/>
      <x:c r="D29" s="11"/>
      <x:c r="E29" s="10"/>
      <x:c r="F29" s="10"/>
      <x:c r="G29" s="11"/>
      <x:c r="H29" s="2"/>
      <x:c r="I29" s="2"/>
      <x:c r="J29" s="2"/>
      <x:c r="K29" s="2"/>
      <x:c r="L29" s="2"/>
      <x:c r="M29" s="2"/>
    </x:row>
    <x:row r="30">
      <x:c r="A30" s="2" t="str">
        <x:f>IF('Intake'!A30="","",'Intake'!A30)</x:f>
      </x:c>
      <x:c r="B30" s="10"/>
      <x:c r="C30" s="10"/>
      <x:c r="D30" s="11"/>
      <x:c r="E30" s="10"/>
      <x:c r="F30" s="10"/>
      <x:c r="G30" s="11"/>
      <x:c r="H30" s="2"/>
      <x:c r="I30" s="2"/>
      <x:c r="J30" s="2"/>
      <x:c r="K30" s="2"/>
      <x:c r="L30" s="2"/>
      <x:c r="M30" s="2"/>
    </x:row>
    <x:row r="31">
      <x:c r="A31" s="2" t="str">
        <x:f>IF('Intake'!A31="","",'Intake'!A31)</x:f>
      </x:c>
      <x:c r="B31" s="10"/>
      <x:c r="C31" s="10"/>
      <x:c r="D31" s="11"/>
      <x:c r="E31" s="10"/>
      <x:c r="F31" s="10"/>
      <x:c r="G31" s="11"/>
      <x:c r="H31" s="2"/>
      <x:c r="I31" s="2"/>
      <x:c r="J31" s="2"/>
      <x:c r="K31" s="2"/>
      <x:c r="L31" s="2"/>
      <x:c r="M31" s="2"/>
    </x:row>
    <x:row r="32">
      <x:c r="A32" s="2" t="str">
        <x:f>IF('Intake'!A32="","",'Intake'!A32)</x:f>
      </x:c>
      <x:c r="B32" s="10"/>
      <x:c r="C32" s="10"/>
      <x:c r="D32" s="11"/>
      <x:c r="E32" s="10"/>
      <x:c r="F32" s="10"/>
      <x:c r="G32" s="11"/>
      <x:c r="H32" s="2"/>
      <x:c r="I32" s="2"/>
      <x:c r="J32" s="2"/>
      <x:c r="K32" s="2"/>
      <x:c r="L32" s="2"/>
      <x:c r="M32" s="2"/>
    </x:row>
    <x:row r="33">
      <x:c r="A33" s="2" t="str">
        <x:f>IF('Intake'!A33="","",'Intake'!A33)</x:f>
      </x:c>
      <x:c r="B33" s="10"/>
      <x:c r="C33" s="10"/>
      <x:c r="D33" s="11"/>
      <x:c r="E33" s="10"/>
      <x:c r="F33" s="10"/>
      <x:c r="G33" s="11"/>
      <x:c r="H33" s="2"/>
      <x:c r="I33" s="2"/>
      <x:c r="J33" s="2"/>
      <x:c r="K33" s="2"/>
      <x:c r="L33" s="2"/>
      <x:c r="M33" s="2"/>
    </x:row>
    <x:row r="34">
      <x:c r="A34" s="2" t="str">
        <x:f>IF('Intake'!A34="","",'Intake'!A34)</x:f>
      </x:c>
      <x:c r="B34" s="10"/>
      <x:c r="C34" s="10"/>
      <x:c r="D34" s="11"/>
      <x:c r="E34" s="10"/>
      <x:c r="F34" s="10"/>
      <x:c r="G34" s="11"/>
      <x:c r="H34" s="2"/>
      <x:c r="I34" s="2"/>
      <x:c r="J34" s="2"/>
      <x:c r="K34" s="2"/>
      <x:c r="L34" s="2"/>
      <x:c r="M34" s="2"/>
    </x:row>
    <x:row r="35">
      <x:c r="A35" s="2" t="str">
        <x:f>IF('Intake'!A35="","",'Intake'!A35)</x:f>
      </x:c>
      <x:c r="B35" s="10"/>
      <x:c r="C35" s="10"/>
      <x:c r="D35" s="11"/>
      <x:c r="E35" s="10"/>
      <x:c r="F35" s="10"/>
      <x:c r="G35" s="11"/>
      <x:c r="H35" s="2"/>
      <x:c r="I35" s="2"/>
      <x:c r="J35" s="2"/>
      <x:c r="K35" s="2"/>
      <x:c r="L35" s="2"/>
      <x:c r="M35" s="2"/>
    </x:row>
    <x:row r="36">
      <x:c r="A36" s="2" t="str">
        <x:f>IF('Intake'!A36="","",'Intake'!A36)</x:f>
      </x:c>
      <x:c r="B36" s="10"/>
      <x:c r="C36" s="10"/>
      <x:c r="D36" s="11"/>
      <x:c r="E36" s="10"/>
      <x:c r="F36" s="10"/>
      <x:c r="G36" s="11"/>
      <x:c r="H36" s="2"/>
      <x:c r="I36" s="2"/>
      <x:c r="J36" s="2"/>
      <x:c r="K36" s="2"/>
      <x:c r="L36" s="2"/>
      <x:c r="M36" s="2"/>
    </x:row>
    <x:row r="37">
      <x:c r="A37" s="2" t="str">
        <x:f>IF('Intake'!A37="","",'Intake'!A37)</x:f>
      </x:c>
      <x:c r="B37" s="10"/>
      <x:c r="C37" s="10"/>
      <x:c r="D37" s="11"/>
      <x:c r="E37" s="10"/>
      <x:c r="F37" s="10"/>
      <x:c r="G37" s="11"/>
      <x:c r="H37" s="2"/>
      <x:c r="I37" s="2"/>
      <x:c r="J37" s="2"/>
      <x:c r="K37" s="2"/>
      <x:c r="L37" s="2"/>
      <x:c r="M37" s="2"/>
    </x:row>
    <x:row r="38">
      <x:c r="A38" s="2" t="str">
        <x:f>IF('Intake'!A38="","",'Intake'!A38)</x:f>
      </x:c>
      <x:c r="B38" s="10"/>
      <x:c r="C38" s="10"/>
      <x:c r="D38" s="11"/>
      <x:c r="E38" s="10"/>
      <x:c r="F38" s="10"/>
      <x:c r="G38" s="11"/>
      <x:c r="H38" s="2"/>
      <x:c r="I38" s="2"/>
      <x:c r="J38" s="2"/>
      <x:c r="K38" s="2"/>
      <x:c r="L38" s="2"/>
      <x:c r="M38" s="2"/>
    </x:row>
    <x:row r="39">
      <x:c r="A39" s="2" t="str">
        <x:f>IF('Intake'!A39="","",'Intake'!A39)</x:f>
      </x:c>
      <x:c r="B39" s="10"/>
      <x:c r="C39" s="10"/>
      <x:c r="D39" s="11"/>
      <x:c r="E39" s="10"/>
      <x:c r="F39" s="10"/>
      <x:c r="G39" s="11"/>
      <x:c r="H39" s="2"/>
      <x:c r="I39" s="2"/>
      <x:c r="J39" s="2"/>
      <x:c r="K39" s="2"/>
      <x:c r="L39" s="2"/>
      <x:c r="M39" s="2"/>
    </x:row>
    <x:row r="40">
      <x:c r="A40" s="2" t="str">
        <x:f>IF('Intake'!A40="","",'Intake'!A40)</x:f>
      </x:c>
      <x:c r="B40" s="10"/>
      <x:c r="C40" s="10"/>
      <x:c r="D40" s="11"/>
      <x:c r="E40" s="10"/>
      <x:c r="F40" s="10"/>
      <x:c r="G40" s="11"/>
      <x:c r="H40" s="2"/>
      <x:c r="I40" s="2"/>
      <x:c r="J40" s="2"/>
      <x:c r="K40" s="2"/>
      <x:c r="L40" s="2"/>
      <x:c r="M40" s="2"/>
    </x:row>
    <x:row r="41">
      <x:c r="A41" s="2" t="str">
        <x:f>IF('Intake'!A41="","",'Intake'!A41)</x:f>
      </x:c>
      <x:c r="B41" s="10"/>
      <x:c r="C41" s="10"/>
      <x:c r="D41" s="11"/>
      <x:c r="E41" s="10"/>
      <x:c r="F41" s="10"/>
      <x:c r="G41" s="11"/>
      <x:c r="H41" s="2"/>
      <x:c r="I41" s="2"/>
      <x:c r="J41" s="2"/>
      <x:c r="K41" s="2"/>
      <x:c r="L41" s="2"/>
      <x:c r="M41" s="2"/>
    </x:row>
    <x:row r="42">
      <x:c r="A42" s="2" t="str">
        <x:f>IF('Intake'!A42="","",'Intake'!A42)</x:f>
      </x:c>
      <x:c r="B42" s="10"/>
      <x:c r="C42" s="10"/>
      <x:c r="D42" s="11"/>
      <x:c r="E42" s="10"/>
      <x:c r="F42" s="10"/>
      <x:c r="G42" s="11"/>
      <x:c r="H42" s="2"/>
      <x:c r="I42" s="2"/>
      <x:c r="J42" s="2"/>
      <x:c r="K42" s="2"/>
      <x:c r="L42" s="2"/>
      <x:c r="M42" s="2"/>
    </x:row>
    <x:row r="43">
      <x:c r="A43" s="2" t="str">
        <x:f>IF('Intake'!A43="","",'Intake'!A43)</x:f>
      </x:c>
      <x:c r="B43" s="10"/>
      <x:c r="C43" s="10"/>
      <x:c r="D43" s="11"/>
      <x:c r="E43" s="10"/>
      <x:c r="F43" s="10"/>
      <x:c r="G43" s="11"/>
      <x:c r="H43" s="2"/>
      <x:c r="I43" s="2"/>
      <x:c r="J43" s="2"/>
      <x:c r="K43" s="2"/>
      <x:c r="L43" s="2"/>
      <x:c r="M43" s="2"/>
    </x:row>
    <x:row r="44">
      <x:c r="A44" s="2" t="str">
        <x:f>IF('Intake'!A44="","",'Intake'!A44)</x:f>
      </x:c>
      <x:c r="B44" s="10"/>
      <x:c r="C44" s="10"/>
      <x:c r="D44" s="11"/>
      <x:c r="E44" s="10"/>
      <x:c r="F44" s="10"/>
      <x:c r="G44" s="11"/>
      <x:c r="H44" s="2"/>
      <x:c r="I44" s="2"/>
      <x:c r="J44" s="2"/>
      <x:c r="K44" s="2"/>
      <x:c r="L44" s="2"/>
      <x:c r="M44" s="2"/>
    </x:row>
    <x:row r="45">
      <x:c r="A45" s="2" t="str">
        <x:f>IF('Intake'!A45="","",'Intake'!A45)</x:f>
      </x:c>
      <x:c r="B45" s="10"/>
      <x:c r="C45" s="10"/>
      <x:c r="D45" s="11"/>
      <x:c r="E45" s="10"/>
      <x:c r="F45" s="10"/>
      <x:c r="G45" s="11"/>
      <x:c r="H45" s="2"/>
      <x:c r="I45" s="2"/>
      <x:c r="J45" s="2"/>
      <x:c r="K45" s="2"/>
      <x:c r="L45" s="2"/>
      <x:c r="M45" s="2"/>
    </x:row>
    <x:row r="46">
      <x:c r="A46" s="2" t="str">
        <x:f>IF('Intake'!A46="","",'Intake'!A46)</x:f>
      </x:c>
      <x:c r="B46" s="10"/>
      <x:c r="C46" s="10"/>
      <x:c r="D46" s="11"/>
      <x:c r="E46" s="10"/>
      <x:c r="F46" s="10"/>
      <x:c r="G46" s="11"/>
      <x:c r="H46" s="2"/>
      <x:c r="I46" s="2"/>
      <x:c r="J46" s="2"/>
      <x:c r="K46" s="2"/>
      <x:c r="L46" s="2"/>
      <x:c r="M46" s="2"/>
    </x:row>
    <x:row r="47">
      <x:c r="A47" s="2" t="str">
        <x:f>IF('Intake'!A47="","",'Intake'!A47)</x:f>
      </x:c>
      <x:c r="B47" s="10"/>
      <x:c r="C47" s="10"/>
      <x:c r="D47" s="11"/>
      <x:c r="E47" s="10"/>
      <x:c r="F47" s="10"/>
      <x:c r="G47" s="11"/>
      <x:c r="H47" s="2"/>
      <x:c r="I47" s="2"/>
      <x:c r="J47" s="2"/>
      <x:c r="K47" s="2"/>
      <x:c r="L47" s="2"/>
      <x:c r="M47" s="2"/>
    </x:row>
    <x:row r="48">
      <x:c r="A48" s="2" t="str">
        <x:f>IF('Intake'!A48="","",'Intake'!A48)</x:f>
      </x:c>
      <x:c r="B48" s="10"/>
      <x:c r="C48" s="10"/>
      <x:c r="D48" s="11"/>
      <x:c r="E48" s="10"/>
      <x:c r="F48" s="10"/>
      <x:c r="G48" s="11"/>
      <x:c r="H48" s="2"/>
      <x:c r="I48" s="2"/>
      <x:c r="J48" s="2"/>
      <x:c r="K48" s="2"/>
      <x:c r="L48" s="2"/>
      <x:c r="M48" s="2"/>
    </x:row>
    <x:row r="49">
      <x:c r="A49" s="2" t="str">
        <x:f>IF('Intake'!A49="","",'Intake'!A49)</x:f>
      </x:c>
      <x:c r="B49" s="10"/>
      <x:c r="C49" s="10"/>
      <x:c r="D49" s="11"/>
      <x:c r="E49" s="10"/>
      <x:c r="F49" s="10"/>
      <x:c r="G49" s="11"/>
      <x:c r="H49" s="2"/>
      <x:c r="I49" s="2"/>
      <x:c r="J49" s="2"/>
      <x:c r="K49" s="2"/>
      <x:c r="L49" s="2"/>
      <x:c r="M49" s="2"/>
    </x:row>
    <x:row r="50">
      <x:c r="A50" s="2" t="str">
        <x:f>IF('Intake'!A50="","",'Intake'!A50)</x:f>
      </x:c>
      <x:c r="B50" s="10"/>
      <x:c r="C50" s="10"/>
      <x:c r="D50" s="11"/>
      <x:c r="E50" s="10"/>
      <x:c r="F50" s="10"/>
      <x:c r="G50" s="11"/>
      <x:c r="H50" s="2"/>
      <x:c r="I50" s="2"/>
      <x:c r="J50" s="2"/>
      <x:c r="K50" s="2"/>
      <x:c r="L50" s="2"/>
      <x:c r="M50" s="2"/>
    </x:row>
    <x:row r="51">
      <x:c r="A51" s="2" t="str">
        <x:f>IF('Intake'!A51="","",'Intake'!A51)</x:f>
      </x:c>
      <x:c r="B51" s="10"/>
      <x:c r="C51" s="10"/>
      <x:c r="D51" s="11"/>
      <x:c r="E51" s="10"/>
      <x:c r="F51" s="10"/>
      <x:c r="G51" s="11"/>
      <x:c r="H51" s="2"/>
      <x:c r="I51" s="2"/>
      <x:c r="J51" s="2"/>
      <x:c r="K51" s="2"/>
      <x:c r="L51" s="2"/>
      <x:c r="M51" s="2"/>
    </x:row>
    <x:row r="52">
      <x:c r="A52" s="2" t="str">
        <x:f>IF('Intake'!A52="","",'Intake'!A52)</x:f>
      </x:c>
      <x:c r="B52" s="10"/>
      <x:c r="C52" s="10"/>
      <x:c r="D52" s="11"/>
      <x:c r="E52" s="10"/>
      <x:c r="F52" s="10"/>
      <x:c r="G52" s="11"/>
      <x:c r="H52" s="2"/>
      <x:c r="I52" s="2"/>
      <x:c r="J52" s="2"/>
      <x:c r="K52" s="2"/>
      <x:c r="L52" s="2"/>
      <x:c r="M52" s="2"/>
    </x:row>
    <x:row r="53">
      <x:c r="A53" s="2" t="str">
        <x:f>IF('Intake'!A53="","",'Intake'!A53)</x:f>
      </x:c>
      <x:c r="B53" s="10"/>
      <x:c r="C53" s="10"/>
      <x:c r="D53" s="11"/>
      <x:c r="E53" s="10"/>
      <x:c r="F53" s="10"/>
      <x:c r="G53" s="11"/>
      <x:c r="H53" s="2"/>
      <x:c r="I53" s="2"/>
      <x:c r="J53" s="2"/>
      <x:c r="K53" s="2"/>
      <x:c r="L53" s="2"/>
      <x:c r="M53" s="2"/>
    </x:row>
    <x:row r="54">
      <x:c r="A54" s="2" t="str">
        <x:f>IF('Intake'!A54="","",'Intake'!A54)</x:f>
      </x:c>
      <x:c r="B54" s="10"/>
      <x:c r="C54" s="10"/>
      <x:c r="D54" s="11"/>
      <x:c r="E54" s="10"/>
      <x:c r="F54" s="10"/>
      <x:c r="G54" s="11"/>
      <x:c r="H54" s="2"/>
      <x:c r="I54" s="2"/>
      <x:c r="J54" s="2"/>
      <x:c r="K54" s="2"/>
      <x:c r="L54" s="2"/>
      <x:c r="M54" s="2"/>
    </x:row>
    <x:row r="55">
      <x:c r="A55" s="2" t="str">
        <x:f>IF('Intake'!A55="","",'Intake'!A55)</x:f>
      </x:c>
      <x:c r="B55" s="10"/>
      <x:c r="C55" s="10"/>
      <x:c r="D55" s="11"/>
      <x:c r="E55" s="10"/>
      <x:c r="F55" s="10"/>
      <x:c r="G55" s="11"/>
      <x:c r="H55" s="2"/>
      <x:c r="I55" s="2"/>
      <x:c r="J55" s="2"/>
      <x:c r="K55" s="2"/>
      <x:c r="L55" s="2"/>
      <x:c r="M55" s="2"/>
    </x:row>
    <x:row r="56">
      <x:c r="A56" s="2" t="str">
        <x:f>IF('Intake'!A56="","",'Intake'!A56)</x:f>
      </x:c>
      <x:c r="B56" s="10"/>
      <x:c r="C56" s="10"/>
      <x:c r="D56" s="11"/>
      <x:c r="E56" s="10"/>
      <x:c r="F56" s="10"/>
      <x:c r="G56" s="11"/>
      <x:c r="H56" s="2"/>
      <x:c r="I56" s="2"/>
      <x:c r="J56" s="2"/>
      <x:c r="K56" s="2"/>
      <x:c r="L56" s="2"/>
      <x:c r="M56" s="2"/>
    </x:row>
    <x:row r="57">
      <x:c r="A57" s="2" t="str">
        <x:f>IF('Intake'!A57="","",'Intake'!A57)</x:f>
      </x:c>
      <x:c r="B57" s="10"/>
      <x:c r="C57" s="10"/>
      <x:c r="D57" s="11"/>
      <x:c r="E57" s="10"/>
      <x:c r="F57" s="10"/>
      <x:c r="G57" s="11"/>
      <x:c r="H57" s="2"/>
      <x:c r="I57" s="2"/>
      <x:c r="J57" s="2"/>
      <x:c r="K57" s="2"/>
      <x:c r="L57" s="2"/>
      <x:c r="M57" s="2"/>
    </x:row>
    <x:row r="58">
      <x:c r="A58" s="2" t="str">
        <x:f>IF('Intake'!A58="","",'Intake'!A58)</x:f>
      </x:c>
      <x:c r="B58" s="10"/>
      <x:c r="C58" s="10"/>
      <x:c r="D58" s="11"/>
      <x:c r="E58" s="10"/>
      <x:c r="F58" s="10"/>
      <x:c r="G58" s="11"/>
      <x:c r="H58" s="2"/>
      <x:c r="I58" s="2"/>
      <x:c r="J58" s="2"/>
      <x:c r="K58" s="2"/>
      <x:c r="L58" s="2"/>
      <x:c r="M58" s="2"/>
    </x:row>
    <x:row r="59">
      <x:c r="A59" s="2" t="str">
        <x:f>IF('Intake'!A59="","",'Intake'!A59)</x:f>
      </x:c>
      <x:c r="B59" s="10"/>
      <x:c r="C59" s="10"/>
      <x:c r="D59" s="11"/>
      <x:c r="E59" s="10"/>
      <x:c r="F59" s="10"/>
      <x:c r="G59" s="11"/>
      <x:c r="H59" s="2"/>
      <x:c r="I59" s="2"/>
      <x:c r="J59" s="2"/>
      <x:c r="K59" s="2"/>
      <x:c r="L59" s="2"/>
      <x:c r="M59" s="2"/>
    </x:row>
    <x:row r="60">
      <x:c r="A60" s="2" t="str">
        <x:f>IF('Intake'!A60="","",'Intake'!A60)</x:f>
      </x:c>
      <x:c r="B60" s="10"/>
      <x:c r="C60" s="10"/>
      <x:c r="D60" s="11"/>
      <x:c r="E60" s="10"/>
      <x:c r="F60" s="10"/>
      <x:c r="G60" s="11"/>
      <x:c r="H60" s="2"/>
      <x:c r="I60" s="2"/>
      <x:c r="J60" s="2"/>
      <x:c r="K60" s="2"/>
      <x:c r="L60" s="2"/>
      <x:c r="M60" s="2"/>
    </x:row>
    <x:row r="61">
      <x:c r="A61" s="2" t="str">
        <x:f>IF('Intake'!A61="","",'Intake'!A61)</x:f>
      </x:c>
      <x:c r="B61" s="10"/>
      <x:c r="C61" s="10"/>
      <x:c r="D61" s="11"/>
      <x:c r="E61" s="10"/>
      <x:c r="F61" s="10"/>
      <x:c r="G61" s="11"/>
      <x:c r="H61" s="2"/>
      <x:c r="I61" s="2"/>
      <x:c r="J61" s="2"/>
      <x:c r="K61" s="2"/>
      <x:c r="L61" s="2"/>
      <x:c r="M61" s="2"/>
    </x:row>
    <x:row r="62">
      <x:c r="A62" s="2" t="str">
        <x:f>IF('Intake'!A62="","",'Intake'!A62)</x:f>
      </x:c>
      <x:c r="B62" s="10"/>
      <x:c r="C62" s="10"/>
      <x:c r="D62" s="11"/>
      <x:c r="E62" s="10"/>
      <x:c r="F62" s="10"/>
      <x:c r="G62" s="11"/>
      <x:c r="H62" s="2"/>
      <x:c r="I62" s="2"/>
      <x:c r="J62" s="2"/>
      <x:c r="K62" s="2"/>
      <x:c r="L62" s="2"/>
      <x:c r="M62" s="2"/>
    </x:row>
    <x:row r="63">
      <x:c r="A63" s="2" t="str">
        <x:f>IF('Intake'!A63="","",'Intake'!A63)</x:f>
      </x:c>
      <x:c r="B63" s="10"/>
      <x:c r="C63" s="10"/>
      <x:c r="D63" s="11"/>
      <x:c r="E63" s="10"/>
      <x:c r="F63" s="10"/>
      <x:c r="G63" s="11"/>
      <x:c r="H63" s="2"/>
      <x:c r="I63" s="2"/>
      <x:c r="J63" s="2"/>
      <x:c r="K63" s="2"/>
      <x:c r="L63" s="2"/>
      <x:c r="M63" s="2"/>
    </x:row>
    <x:row r="64">
      <x:c r="A64" s="2" t="str">
        <x:f>IF('Intake'!A64="","",'Intake'!A64)</x:f>
      </x:c>
      <x:c r="B64" s="10"/>
      <x:c r="C64" s="10"/>
      <x:c r="D64" s="11"/>
      <x:c r="E64" s="10"/>
      <x:c r="F64" s="10"/>
      <x:c r="G64" s="11"/>
      <x:c r="H64" s="2"/>
      <x:c r="I64" s="2"/>
      <x:c r="J64" s="2"/>
      <x:c r="K64" s="2"/>
      <x:c r="L64" s="2"/>
      <x:c r="M64" s="2"/>
    </x:row>
    <x:row r="65">
      <x:c r="A65" s="2" t="str">
        <x:f>IF('Intake'!A65="","",'Intake'!A65)</x:f>
      </x:c>
      <x:c r="B65" s="10"/>
      <x:c r="C65" s="10"/>
      <x:c r="D65" s="11"/>
      <x:c r="E65" s="10"/>
      <x:c r="F65" s="10"/>
      <x:c r="G65" s="11"/>
      <x:c r="H65" s="2"/>
      <x:c r="I65" s="2"/>
      <x:c r="J65" s="2"/>
      <x:c r="K65" s="2"/>
      <x:c r="L65" s="2"/>
      <x:c r="M65" s="2"/>
    </x:row>
    <x:row r="66">
      <x:c r="A66" s="2" t="str">
        <x:f>IF('Intake'!A66="","",'Intake'!A66)</x:f>
      </x:c>
      <x:c r="B66" s="10"/>
      <x:c r="C66" s="10"/>
      <x:c r="D66" s="11"/>
      <x:c r="E66" s="10"/>
      <x:c r="F66" s="10"/>
      <x:c r="G66" s="11"/>
      <x:c r="H66" s="2"/>
      <x:c r="I66" s="2"/>
      <x:c r="J66" s="2"/>
      <x:c r="K66" s="2"/>
      <x:c r="L66" s="2"/>
      <x:c r="M66" s="2"/>
    </x:row>
    <x:row r="67">
      <x:c r="A67" s="2" t="str">
        <x:f>IF('Intake'!A67="","",'Intake'!A67)</x:f>
      </x:c>
      <x:c r="B67" s="10"/>
      <x:c r="C67" s="10"/>
      <x:c r="D67" s="11"/>
      <x:c r="E67" s="10"/>
      <x:c r="F67" s="10"/>
      <x:c r="G67" s="11"/>
      <x:c r="H67" s="2"/>
      <x:c r="I67" s="2"/>
      <x:c r="J67" s="2"/>
      <x:c r="K67" s="2"/>
      <x:c r="L67" s="2"/>
      <x:c r="M67" s="2"/>
    </x:row>
    <x:row r="68">
      <x:c r="A68" s="2" t="str">
        <x:f>IF('Intake'!A68="","",'Intake'!A68)</x:f>
      </x:c>
      <x:c r="B68" s="10"/>
      <x:c r="C68" s="10"/>
      <x:c r="D68" s="11"/>
      <x:c r="E68" s="10"/>
      <x:c r="F68" s="10"/>
      <x:c r="G68" s="11"/>
      <x:c r="H68" s="2"/>
      <x:c r="I68" s="2"/>
      <x:c r="J68" s="2"/>
      <x:c r="K68" s="2"/>
      <x:c r="L68" s="2"/>
      <x:c r="M68" s="2"/>
    </x:row>
    <x:row r="69">
      <x:c r="A69" s="2" t="str">
        <x:f>IF('Intake'!A69="","",'Intake'!A69)</x:f>
      </x:c>
      <x:c r="B69" s="10"/>
      <x:c r="C69" s="10"/>
      <x:c r="D69" s="11"/>
      <x:c r="E69" s="10"/>
      <x:c r="F69" s="10"/>
      <x:c r="G69" s="11"/>
      <x:c r="H69" s="2"/>
      <x:c r="I69" s="2"/>
      <x:c r="J69" s="2"/>
      <x:c r="K69" s="2"/>
      <x:c r="L69" s="2"/>
      <x:c r="M69" s="2"/>
    </x:row>
    <x:row r="70">
      <x:c r="A70" s="2" t="str">
        <x:f>IF('Intake'!A70="","",'Intake'!A70)</x:f>
      </x:c>
      <x:c r="B70" s="10"/>
      <x:c r="C70" s="10"/>
      <x:c r="D70" s="11"/>
      <x:c r="E70" s="10"/>
      <x:c r="F70" s="10"/>
      <x:c r="G70" s="11"/>
      <x:c r="H70" s="2"/>
      <x:c r="I70" s="2"/>
      <x:c r="J70" s="2"/>
      <x:c r="K70" s="2"/>
      <x:c r="L70" s="2"/>
      <x:c r="M70" s="2"/>
    </x:row>
    <x:row r="71">
      <x:c r="A71" s="2" t="str">
        <x:f>IF('Intake'!A71="","",'Intake'!A71)</x:f>
      </x:c>
      <x:c r="B71" s="10"/>
      <x:c r="C71" s="10"/>
      <x:c r="D71" s="11"/>
      <x:c r="E71" s="10"/>
      <x:c r="F71" s="10"/>
      <x:c r="G71" s="11"/>
      <x:c r="H71" s="2"/>
      <x:c r="I71" s="2"/>
      <x:c r="J71" s="2"/>
      <x:c r="K71" s="2"/>
      <x:c r="L71" s="2"/>
      <x:c r="M71" s="2"/>
    </x:row>
    <x:row r="72">
      <x:c r="A72" s="2" t="str">
        <x:f>IF('Intake'!A72="","",'Intake'!A72)</x:f>
      </x:c>
      <x:c r="B72" s="10"/>
      <x:c r="C72" s="10"/>
      <x:c r="D72" s="11"/>
      <x:c r="E72" s="10"/>
      <x:c r="F72" s="10"/>
      <x:c r="G72" s="11"/>
      <x:c r="H72" s="2"/>
      <x:c r="I72" s="2"/>
      <x:c r="J72" s="2"/>
      <x:c r="K72" s="2"/>
      <x:c r="L72" s="2"/>
      <x:c r="M72" s="2"/>
    </x:row>
    <x:row r="73">
      <x:c r="A73" s="2" t="str">
        <x:f>IF('Intake'!A73="","",'Intake'!A73)</x:f>
      </x:c>
      <x:c r="B73" s="10"/>
      <x:c r="C73" s="10"/>
      <x:c r="D73" s="11"/>
      <x:c r="E73" s="10"/>
      <x:c r="F73" s="10"/>
      <x:c r="G73" s="11"/>
      <x:c r="H73" s="2"/>
      <x:c r="I73" s="2"/>
      <x:c r="J73" s="2"/>
      <x:c r="K73" s="2"/>
      <x:c r="L73" s="2"/>
      <x:c r="M73" s="2"/>
    </x:row>
    <x:row r="74">
      <x:c r="A74" s="2" t="str">
        <x:f>IF('Intake'!A74="","",'Intake'!A74)</x:f>
      </x:c>
      <x:c r="B74" s="10"/>
      <x:c r="C74" s="10"/>
      <x:c r="D74" s="11"/>
      <x:c r="E74" s="10"/>
      <x:c r="F74" s="10"/>
      <x:c r="G74" s="11"/>
      <x:c r="H74" s="2"/>
      <x:c r="I74" s="2"/>
      <x:c r="J74" s="2"/>
      <x:c r="K74" s="2"/>
      <x:c r="L74" s="2"/>
      <x:c r="M74" s="2"/>
    </x:row>
    <x:row r="75">
      <x:c r="A75" s="2" t="str">
        <x:f>IF('Intake'!A75="","",'Intake'!A75)</x:f>
      </x:c>
      <x:c r="B75" s="10"/>
      <x:c r="C75" s="10"/>
      <x:c r="D75" s="11"/>
      <x:c r="E75" s="10"/>
      <x:c r="F75" s="10"/>
      <x:c r="G75" s="11"/>
      <x:c r="H75" s="2"/>
      <x:c r="I75" s="2"/>
      <x:c r="J75" s="2"/>
      <x:c r="K75" s="2"/>
      <x:c r="L75" s="2"/>
      <x:c r="M75" s="2"/>
    </x:row>
    <x:row r="76">
      <x:c r="A76" s="2" t="str">
        <x:f>IF('Intake'!A76="","",'Intake'!A76)</x:f>
      </x:c>
      <x:c r="B76" s="10"/>
      <x:c r="C76" s="10"/>
      <x:c r="D76" s="11"/>
      <x:c r="E76" s="10"/>
      <x:c r="F76" s="10"/>
      <x:c r="G76" s="11"/>
      <x:c r="H76" s="2"/>
      <x:c r="I76" s="2"/>
      <x:c r="J76" s="2"/>
      <x:c r="K76" s="2"/>
      <x:c r="L76" s="2"/>
      <x:c r="M76" s="2"/>
    </x:row>
    <x:row r="77">
      <x:c r="A77" s="2" t="str">
        <x:f>IF('Intake'!A77="","",'Intake'!A77)</x:f>
      </x:c>
      <x:c r="B77" s="10"/>
      <x:c r="C77" s="10"/>
      <x:c r="D77" s="11"/>
      <x:c r="E77" s="10"/>
      <x:c r="F77" s="10"/>
      <x:c r="G77" s="11"/>
      <x:c r="H77" s="2"/>
      <x:c r="I77" s="2"/>
      <x:c r="J77" s="2"/>
      <x:c r="K77" s="2"/>
      <x:c r="L77" s="2"/>
      <x:c r="M77" s="2"/>
    </x:row>
    <x:row r="78">
      <x:c r="A78" s="2" t="str">
        <x:f>IF('Intake'!A78="","",'Intake'!A78)</x:f>
      </x:c>
      <x:c r="B78" s="10"/>
      <x:c r="C78" s="10"/>
      <x:c r="D78" s="11"/>
      <x:c r="E78" s="10"/>
      <x:c r="F78" s="10"/>
      <x:c r="G78" s="11"/>
      <x:c r="H78" s="2"/>
      <x:c r="I78" s="2"/>
      <x:c r="J78" s="2"/>
      <x:c r="K78" s="2"/>
      <x:c r="L78" s="2"/>
      <x:c r="M78" s="2"/>
    </x:row>
    <x:row r="79">
      <x:c r="A79" s="2" t="str">
        <x:f>IF('Intake'!A79="","",'Intake'!A79)</x:f>
      </x:c>
      <x:c r="B79" s="10"/>
      <x:c r="C79" s="10"/>
      <x:c r="D79" s="11"/>
      <x:c r="E79" s="10"/>
      <x:c r="F79" s="10"/>
      <x:c r="G79" s="11"/>
      <x:c r="H79" s="2"/>
      <x:c r="I79" s="2"/>
      <x:c r="J79" s="2"/>
      <x:c r="K79" s="2"/>
      <x:c r="L79" s="2"/>
      <x:c r="M79" s="2"/>
    </x:row>
    <x:row r="80">
      <x:c r="A80" s="2" t="str">
        <x:f>IF('Intake'!A80="","",'Intake'!A80)</x:f>
      </x:c>
      <x:c r="B80" s="10"/>
      <x:c r="C80" s="10"/>
      <x:c r="D80" s="11"/>
      <x:c r="E80" s="10"/>
      <x:c r="F80" s="10"/>
      <x:c r="G80" s="11"/>
      <x:c r="H80" s="2"/>
      <x:c r="I80" s="2"/>
      <x:c r="J80" s="2"/>
      <x:c r="K80" s="2"/>
      <x:c r="L80" s="2"/>
      <x:c r="M80" s="2"/>
    </x:row>
    <x:row r="81">
      <x:c r="A81" s="2" t="str">
        <x:f>IF('Intake'!A81="","",'Intake'!A81)</x:f>
      </x:c>
      <x:c r="B81" s="10"/>
      <x:c r="C81" s="10"/>
      <x:c r="D81" s="11"/>
      <x:c r="E81" s="10"/>
      <x:c r="F81" s="10"/>
      <x:c r="G81" s="11"/>
      <x:c r="H81" s="2"/>
      <x:c r="I81" s="2"/>
      <x:c r="J81" s="2"/>
      <x:c r="K81" s="2"/>
      <x:c r="L81" s="2"/>
      <x:c r="M81" s="2"/>
    </x:row>
    <x:row r="82">
      <x:c r="A82" s="2" t="str">
        <x:f>IF('Intake'!A82="","",'Intake'!A82)</x:f>
      </x:c>
      <x:c r="B82" s="10"/>
      <x:c r="C82" s="10"/>
      <x:c r="D82" s="11"/>
      <x:c r="E82" s="10"/>
      <x:c r="F82" s="10"/>
      <x:c r="G82" s="11"/>
      <x:c r="H82" s="2"/>
      <x:c r="I82" s="2"/>
      <x:c r="J82" s="2"/>
      <x:c r="K82" s="2"/>
      <x:c r="L82" s="2"/>
      <x:c r="M82" s="2"/>
    </x:row>
    <x:row r="83">
      <x:c r="A83" s="2" t="str">
        <x:f>IF('Intake'!A83="","",'Intake'!A83)</x:f>
      </x:c>
      <x:c r="B83" s="10"/>
      <x:c r="C83" s="10"/>
      <x:c r="D83" s="11"/>
      <x:c r="E83" s="10"/>
      <x:c r="F83" s="10"/>
      <x:c r="G83" s="11"/>
      <x:c r="H83" s="2"/>
      <x:c r="I83" s="2"/>
      <x:c r="J83" s="2"/>
      <x:c r="K83" s="2"/>
      <x:c r="L83" s="2"/>
      <x:c r="M83" s="2"/>
    </x:row>
    <x:row r="84">
      <x:c r="A84" s="2" t="str">
        <x:f>IF('Intake'!A84="","",'Intake'!A84)</x:f>
      </x:c>
      <x:c r="B84" s="10"/>
      <x:c r="C84" s="10"/>
      <x:c r="D84" s="11"/>
      <x:c r="E84" s="10"/>
      <x:c r="F84" s="10"/>
      <x:c r="G84" s="11"/>
      <x:c r="H84" s="2"/>
      <x:c r="I84" s="2"/>
      <x:c r="J84" s="2"/>
      <x:c r="K84" s="2"/>
      <x:c r="L84" s="2"/>
      <x:c r="M84" s="2"/>
    </x:row>
    <x:row r="85">
      <x:c r="A85" s="2" t="str">
        <x:f>IF('Intake'!A85="","",'Intake'!A85)</x:f>
      </x:c>
      <x:c r="B85" s="10"/>
      <x:c r="C85" s="10"/>
      <x:c r="D85" s="11"/>
      <x:c r="E85" s="10"/>
      <x:c r="F85" s="10"/>
      <x:c r="G85" s="11"/>
      <x:c r="H85" s="2"/>
      <x:c r="I85" s="2"/>
      <x:c r="J85" s="2"/>
      <x:c r="K85" s="2"/>
      <x:c r="L85" s="2"/>
      <x:c r="M85" s="2"/>
    </x:row>
    <x:row r="86">
      <x:c r="A86" s="2" t="str">
        <x:f>IF('Intake'!A86="","",'Intake'!A86)</x:f>
      </x:c>
      <x:c r="B86" s="10"/>
      <x:c r="C86" s="10"/>
      <x:c r="D86" s="11"/>
      <x:c r="E86" s="10"/>
      <x:c r="F86" s="10"/>
      <x:c r="G86" s="11"/>
      <x:c r="H86" s="2"/>
      <x:c r="I86" s="2"/>
      <x:c r="J86" s="2"/>
      <x:c r="K86" s="2"/>
      <x:c r="L86" s="2"/>
      <x:c r="M86" s="2"/>
    </x:row>
    <x:row r="87">
      <x:c r="A87" s="2" t="str">
        <x:f>IF('Intake'!A87="","",'Intake'!A87)</x:f>
      </x:c>
      <x:c r="B87" s="10"/>
      <x:c r="C87" s="10"/>
      <x:c r="D87" s="11"/>
      <x:c r="E87" s="10"/>
      <x:c r="F87" s="10"/>
      <x:c r="G87" s="11"/>
      <x:c r="H87" s="2"/>
      <x:c r="I87" s="2"/>
      <x:c r="J87" s="2"/>
      <x:c r="K87" s="2"/>
      <x:c r="L87" s="2"/>
      <x:c r="M87" s="2"/>
    </x:row>
    <x:row r="88">
      <x:c r="A88" s="2" t="str">
        <x:f>IF('Intake'!A88="","",'Intake'!A88)</x:f>
      </x:c>
      <x:c r="B88" s="10"/>
      <x:c r="C88" s="10"/>
      <x:c r="D88" s="11"/>
      <x:c r="E88" s="10"/>
      <x:c r="F88" s="10"/>
      <x:c r="G88" s="11"/>
      <x:c r="H88" s="2"/>
      <x:c r="I88" s="2"/>
      <x:c r="J88" s="2"/>
      <x:c r="K88" s="2"/>
      <x:c r="L88" s="2"/>
      <x:c r="M88" s="2"/>
    </x:row>
    <x:row r="89">
      <x:c r="A89" s="2" t="str">
        <x:f>IF('Intake'!A89="","",'Intake'!A89)</x:f>
      </x:c>
      <x:c r="B89" s="10"/>
      <x:c r="C89" s="10"/>
      <x:c r="D89" s="11"/>
      <x:c r="E89" s="10"/>
      <x:c r="F89" s="10"/>
      <x:c r="G89" s="11"/>
      <x:c r="H89" s="2"/>
      <x:c r="I89" s="2"/>
      <x:c r="J89" s="2"/>
      <x:c r="K89" s="2"/>
      <x:c r="L89" s="2"/>
      <x:c r="M89" s="2"/>
    </x:row>
    <x:row r="90">
      <x:c r="A90" s="2" t="str">
        <x:f>IF('Intake'!A90="","",'Intake'!A90)</x:f>
      </x:c>
      <x:c r="B90" s="10"/>
      <x:c r="C90" s="10"/>
      <x:c r="D90" s="11"/>
      <x:c r="E90" s="10"/>
      <x:c r="F90" s="10"/>
      <x:c r="G90" s="11"/>
      <x:c r="H90" s="2"/>
      <x:c r="I90" s="2"/>
      <x:c r="J90" s="2"/>
      <x:c r="K90" s="2"/>
      <x:c r="L90" s="2"/>
      <x:c r="M90" s="2"/>
    </x:row>
    <x:row r="91">
      <x:c r="A91" s="2" t="str">
        <x:f>IF('Intake'!A91="","",'Intake'!A91)</x:f>
      </x:c>
      <x:c r="B91" s="10"/>
      <x:c r="C91" s="10"/>
      <x:c r="D91" s="11"/>
      <x:c r="E91" s="10"/>
      <x:c r="F91" s="10"/>
      <x:c r="G91" s="11"/>
      <x:c r="H91" s="2"/>
      <x:c r="I91" s="2"/>
      <x:c r="J91" s="2"/>
      <x:c r="K91" s="2"/>
      <x:c r="L91" s="2"/>
      <x:c r="M91" s="2"/>
    </x:row>
    <x:row r="92">
      <x:c r="A92" s="2" t="str">
        <x:f>IF('Intake'!A92="","",'Intake'!A92)</x:f>
      </x:c>
      <x:c r="B92" s="10"/>
      <x:c r="C92" s="10"/>
      <x:c r="D92" s="11"/>
      <x:c r="E92" s="10"/>
      <x:c r="F92" s="10"/>
      <x:c r="G92" s="11"/>
      <x:c r="H92" s="2"/>
      <x:c r="I92" s="2"/>
      <x:c r="J92" s="2"/>
      <x:c r="K92" s="2"/>
      <x:c r="L92" s="2"/>
      <x:c r="M92" s="2"/>
    </x:row>
    <x:row r="93">
      <x:c r="A93" s="2" t="str">
        <x:f>IF('Intake'!A93="","",'Intake'!A93)</x:f>
      </x:c>
      <x:c r="B93" s="10"/>
      <x:c r="C93" s="10"/>
      <x:c r="D93" s="11"/>
      <x:c r="E93" s="10"/>
      <x:c r="F93" s="10"/>
      <x:c r="G93" s="11"/>
      <x:c r="H93" s="2"/>
      <x:c r="I93" s="2"/>
      <x:c r="J93" s="2"/>
      <x:c r="K93" s="2"/>
      <x:c r="L93" s="2"/>
      <x:c r="M93" s="2"/>
    </x:row>
    <x:row r="94">
      <x:c r="A94" s="2" t="str">
        <x:f>IF('Intake'!A94="","",'Intake'!A94)</x:f>
      </x:c>
      <x:c r="B94" s="10"/>
      <x:c r="C94" s="10"/>
      <x:c r="D94" s="11"/>
      <x:c r="E94" s="10"/>
      <x:c r="F94" s="10"/>
      <x:c r="G94" s="11"/>
      <x:c r="H94" s="2"/>
      <x:c r="I94" s="2"/>
      <x:c r="J94" s="2"/>
      <x:c r="K94" s="2"/>
      <x:c r="L94" s="2"/>
      <x:c r="M94" s="2"/>
    </x:row>
    <x:row r="95">
      <x:c r="A95" s="2" t="str">
        <x:f>IF('Intake'!A95="","",'Intake'!A95)</x:f>
      </x:c>
      <x:c r="B95" s="10"/>
      <x:c r="C95" s="10"/>
      <x:c r="D95" s="11"/>
      <x:c r="E95" s="10"/>
      <x:c r="F95" s="10"/>
      <x:c r="G95" s="11"/>
      <x:c r="H95" s="2"/>
      <x:c r="I95" s="2"/>
      <x:c r="J95" s="2"/>
      <x:c r="K95" s="2"/>
      <x:c r="L95" s="2"/>
      <x:c r="M95" s="2"/>
    </x:row>
    <x:row r="96">
      <x:c r="A96" s="2" t="str">
        <x:f>IF('Intake'!A96="","",'Intake'!A96)</x:f>
      </x:c>
      <x:c r="B96" s="10"/>
      <x:c r="C96" s="10"/>
      <x:c r="D96" s="11"/>
      <x:c r="E96" s="10"/>
      <x:c r="F96" s="10"/>
      <x:c r="G96" s="11"/>
      <x:c r="H96" s="2"/>
      <x:c r="I96" s="2"/>
      <x:c r="J96" s="2"/>
      <x:c r="K96" s="2"/>
      <x:c r="L96" s="2"/>
      <x:c r="M96" s="2"/>
    </x:row>
    <x:row r="97">
      <x:c r="A97" s="2" t="str">
        <x:f>IF('Intake'!A97="","",'Intake'!A97)</x:f>
      </x:c>
      <x:c r="B97" s="10"/>
      <x:c r="C97" s="10"/>
      <x:c r="D97" s="11"/>
      <x:c r="E97" s="10"/>
      <x:c r="F97" s="10"/>
      <x:c r="G97" s="11"/>
      <x:c r="H97" s="2"/>
      <x:c r="I97" s="2"/>
      <x:c r="J97" s="2"/>
      <x:c r="K97" s="2"/>
      <x:c r="L97" s="2"/>
      <x:c r="M97" s="2"/>
    </x:row>
    <x:row r="98">
      <x:c r="A98" s="2" t="str">
        <x:f>IF('Intake'!A98="","",'Intake'!A98)</x:f>
      </x:c>
      <x:c r="B98" s="10"/>
      <x:c r="C98" s="10"/>
      <x:c r="D98" s="11"/>
      <x:c r="E98" s="10"/>
      <x:c r="F98" s="10"/>
      <x:c r="G98" s="11"/>
      <x:c r="H98" s="2"/>
      <x:c r="I98" s="2"/>
      <x:c r="J98" s="2"/>
      <x:c r="K98" s="2"/>
      <x:c r="L98" s="2"/>
      <x:c r="M98" s="2"/>
    </x:row>
    <x:row r="99">
      <x:c r="A99" s="2" t="str">
        <x:f>IF('Intake'!A99="","",'Intake'!A99)</x:f>
      </x:c>
      <x:c r="B99" s="10"/>
      <x:c r="C99" s="10"/>
      <x:c r="D99" s="11"/>
      <x:c r="E99" s="10"/>
      <x:c r="F99" s="10"/>
      <x:c r="G99" s="11"/>
      <x:c r="H99" s="2"/>
      <x:c r="I99" s="2"/>
      <x:c r="J99" s="2"/>
      <x:c r="K99" s="2"/>
      <x:c r="L99" s="2"/>
      <x:c r="M99" s="2"/>
    </x:row>
    <x:row r="100">
      <x:c r="A100" s="2" t="str">
        <x:f>IF('Intake'!A100="","",'Intake'!A100)</x:f>
      </x:c>
      <x:c r="B100" s="10"/>
      <x:c r="C100" s="10"/>
      <x:c r="D100" s="11"/>
      <x:c r="E100" s="10"/>
      <x:c r="F100" s="10"/>
      <x:c r="G100" s="11"/>
      <x:c r="H100" s="2"/>
      <x:c r="I100" s="2"/>
      <x:c r="J100" s="2"/>
      <x:c r="K100" s="2"/>
      <x:c r="L100" s="2"/>
      <x:c r="M100" s="2"/>
    </x:row>
    <x:row r="101">
      <x:c r="A101" s="2" t="str">
        <x:f>IF('Intake'!A101="","",'Intake'!A101)</x:f>
      </x:c>
      <x:c r="B101" s="10"/>
      <x:c r="C101" s="10"/>
      <x:c r="D101" s="11"/>
      <x:c r="E101" s="10"/>
      <x:c r="F101" s="10"/>
      <x:c r="G101" s="11"/>
      <x:c r="H101" s="2"/>
      <x:c r="I101" s="2"/>
      <x:c r="J101" s="2"/>
      <x:c r="K101" s="2"/>
      <x:c r="L101" s="2"/>
      <x:c r="M101" s="2"/>
    </x:row>
    <x:row r="102">
      <x:c r="A102" s="2" t="str">
        <x:f>IF('Intake'!A102="","",'Intake'!A102)</x:f>
      </x:c>
      <x:c r="B102" s="10"/>
      <x:c r="C102" s="10"/>
      <x:c r="D102" s="11"/>
      <x:c r="E102" s="10"/>
      <x:c r="F102" s="10"/>
      <x:c r="G102" s="11"/>
      <x:c r="H102" s="2"/>
      <x:c r="I102" s="2"/>
      <x:c r="J102" s="2"/>
      <x:c r="K102" s="2"/>
      <x:c r="L102" s="2"/>
      <x:c r="M102" s="2"/>
    </x:row>
    <x:row r="103">
      <x:c r="A103" s="2" t="str">
        <x:f>IF('Intake'!A103="","",'Intake'!A103)</x:f>
      </x:c>
      <x:c r="B103" s="10"/>
      <x:c r="C103" s="10"/>
      <x:c r="D103" s="11"/>
      <x:c r="E103" s="10"/>
      <x:c r="F103" s="10"/>
      <x:c r="G103" s="11"/>
      <x:c r="H103" s="2"/>
      <x:c r="I103" s="2"/>
      <x:c r="J103" s="2"/>
      <x:c r="K103" s="2"/>
      <x:c r="L103" s="2"/>
      <x:c r="M103" s="2"/>
    </x:row>
    <x:row r="104">
      <x:c r="A104" s="2" t="str">
        <x:f>IF('Intake'!A104="","",'Intake'!A104)</x:f>
      </x:c>
      <x:c r="B104" s="10"/>
      <x:c r="C104" s="10"/>
      <x:c r="D104" s="11"/>
      <x:c r="E104" s="10"/>
      <x:c r="F104" s="10"/>
      <x:c r="G104" s="11"/>
      <x:c r="H104" s="2"/>
      <x:c r="I104" s="2"/>
      <x:c r="J104" s="2"/>
      <x:c r="K104" s="2"/>
      <x:c r="L104" s="2"/>
      <x:c r="M104" s="2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43" hidden="0" customWidth="1"/>
    <x:col min="2" max="2" width="22" hidden="0" customWidth="1"/>
    <x:col min="3" max="3" width="65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>
      <x:c r="A2" s="8" t="str">
        <x:v>QA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33" customHeight="1">
      <x:c r="A4" s="9" t="str">
        <x:v>Check</x:v>
      </x:c>
      <x:c r="B4" s="9" t="str">
        <x:v>Result</x:v>
      </x:c>
      <x:c r="C4" s="9" t="str">
        <x:v>Expected or action</x:v>
      </x:c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>
      <x:c r="A5" s="2" t="str">
        <x:v>Cases with missing identifiers</x:v>
      </x:c>
      <x:c r="B5" s="2" t="n">
        <x:f>COUNTIFS('Intake'!$B$5:$B$104,"&lt;&gt;",'Intake'!$A$5:$A$104,"")</x:f>
        <x:v>0</x:v>
      </x:c>
      <x:c r="C5" s="2" t="str">
        <x:v>0</x:v>
      </x:c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>
      <x:c r="A6" s="2" t="str">
        <x:v>Missing required fields</x:v>
      </x:c>
      <x:c r="B6" s="2" t="n">
        <x:f>'Dashboard'!B13</x:f>
        <x:v>0</x:v>
      </x:c>
      <x:c r="C6" s="2" t="str">
        <x:v>0</x:v>
      </x:c>
      <x:c r="D6" s="2"/>
      <x:c r="E6" s="2"/>
      <x:c r="F6" s="2"/>
      <x:c r="G6" s="2"/>
      <x:c r="H6" s="2"/>
      <x:c r="I6" s="2"/>
      <x:c r="J6" s="2"/>
      <x:c r="K6" s="2"/>
      <x:c r="L6" s="2"/>
      <x:c r="M6" s="2"/>
    </x:row>
    <x:row r="7">
      <x:c r="A7" s="2" t="str">
        <x:v>Date-order defects</x:v>
      </x:c>
      <x:c r="B7" s="2" t="n">
        <x:f>'Dashboard'!B14</x:f>
        <x:v>0</x:v>
      </x:c>
      <x:c r="C7" s="2" t="str">
        <x:v>0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</x:row>
    <x:row r="8">
      <x:c r="A8" s="2" t="str">
        <x:v>Possible duplicate correlations</x:v>
      </x:c>
      <x:c r="B8" s="2" t="n">
        <x:f>'Dashboard'!B10</x:f>
        <x:v>0</x:v>
      </x:c>
      <x:c r="C8" s="2" t="str">
        <x:v>Investigate</x:v>
      </x:c>
      <x:c r="D8" s="2"/>
      <x:c r="E8" s="2"/>
      <x:c r="F8" s="2"/>
      <x:c r="G8" s="2"/>
      <x:c r="H8" s="2"/>
      <x:c r="I8" s="2"/>
      <x:c r="J8" s="2"/>
      <x:c r="K8" s="2"/>
      <x:c r="L8" s="2"/>
      <x:c r="M8" s="2"/>
    </x:row>
    <x:row r="9">
      <x:c r="A9" s="2" t="str">
        <x:v>Incomplete closed cases</x:v>
      </x:c>
      <x:c r="B9" s="2" t="n">
        <x:f>'Dashboard'!B11</x:f>
        <x:v>0</x:v>
      </x:c>
      <x:c r="C9" s="2" t="str">
        <x:v>0</x:v>
      </x:c>
      <x:c r="D9" s="2"/>
      <x:c r="E9" s="2"/>
      <x:c r="F9" s="2"/>
      <x:c r="G9" s="2"/>
      <x:c r="H9" s="2"/>
      <x:c r="I9" s="2"/>
      <x:c r="J9" s="2"/>
      <x:c r="K9" s="2"/>
      <x:c r="L9" s="2"/>
      <x:c r="M9" s="2"/>
    </x:row>
    <x:row r="10">
      <x:c r="A10" s="2" t="str">
        <x:v>Negative net cost cases</x:v>
      </x:c>
      <x:c r="B10" s="2" t="n">
        <x:f>COUNTIFS('Costs'!$G$5:$G$104,"&lt;0")</x:f>
        <x:v>0</x:v>
      </x:c>
      <x:c r="C10" s="2" t="str">
        <x:v>Review recovery amount</x:v>
      </x:c>
      <x:c r="D10" s="2"/>
      <x:c r="E10" s="2"/>
      <x:c r="F10" s="2"/>
      <x:c r="G10" s="2"/>
      <x:c r="H10" s="2"/>
      <x:c r="I10" s="2"/>
      <x:c r="J10" s="2"/>
      <x:c r="K10" s="2"/>
      <x:c r="L10" s="2"/>
      <x:c r="M10" s="2"/>
    </x:row>
    <x:row r="11">
      <x:c r="A11" s="2" t="str">
        <x:v>As-of source date</x:v>
      </x:c>
      <x:c r="B11" s="2" t="str">
        <x:v>2026-10-17</x:v>
      </x:c>
      <x:c r="C11" s="2" t="str">
        <x:v>2026-10-17</x:v>
      </x:c>
      <x:c r="D11" s="2"/>
      <x:c r="E11" s="2"/>
      <x:c r="F11" s="2"/>
      <x:c r="G11" s="2"/>
      <x:c r="H11" s="2"/>
      <x:c r="I11" s="2"/>
      <x:c r="J11" s="2"/>
      <x:c r="K11" s="2"/>
      <x:c r="L11" s="2"/>
      <x:c r="M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</x:row>
    <x:row r="13">
      <x:c r="A13" s="2" t="str">
        <x:v>Boundary tests (hypothetical)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</x:row>
    <x:row r="14">
      <x:c r="A14" s="2" t="str">
        <x:v>Promise on as-of date</x:v>
      </x:c>
      <x:c r="B14" s="2" t="str">
        <x:f>IF(DATE(2026,10,17)&gt;DATE(2026,10,17),"Past promise","Open")</x:f>
        <x:v>Open</x:v>
      </x:c>
      <x:c r="C14" s="2" t="str">
        <x:v>Open</x:v>
      </x:c>
      <x:c r="D14" s="2"/>
      <x:c r="E14" s="2"/>
      <x:c r="F14" s="2"/>
      <x:c r="G14" s="2"/>
      <x:c r="H14" s="2"/>
      <x:c r="I14" s="2"/>
      <x:c r="J14" s="2"/>
      <x:c r="K14" s="2"/>
      <x:c r="L14" s="2"/>
      <x:c r="M14" s="2"/>
    </x:row>
    <x:row r="15">
      <x:c r="A15" s="2" t="str">
        <x:v>Promise one day before as-of</x:v>
      </x:c>
      <x:c r="B15" s="2" t="str">
        <x:f>IF(DATE(2026,10,17)&gt;DATE(2026,10,16),"Past promise","Open")</x:f>
        <x:v>Past promise</x:v>
      </x:c>
      <x:c r="C15" s="2" t="str">
        <x:v>Past promise</x:v>
      </x:c>
      <x:c r="D15" s="2"/>
      <x:c r="E15" s="2"/>
      <x:c r="F15" s="2"/>
      <x:c r="G15" s="2"/>
      <x:c r="H15" s="2"/>
      <x:c r="I15" s="2"/>
      <x:c r="J15" s="2"/>
      <x:c r="K15" s="2"/>
      <x:c r="L15" s="2"/>
      <x:c r="M15" s="2"/>
    </x:row>
    <x:row r="16">
      <x:c r="A16" s="2" t="str">
        <x:v>Zero cost and zero recovery</x:v>
      </x:c>
      <x:c r="B16" s="2" t="n">
        <x:f>SUM(0,0,0,0)-0</x:f>
        <x:v>0</x:v>
      </x:c>
      <x:c r="C16" s="2" t="str">
        <x:v>0</x:v>
      </x:c>
      <x:c r="D16" s="2"/>
      <x:c r="E16" s="2"/>
      <x:c r="F16" s="2"/>
      <x:c r="G16" s="2"/>
      <x:c r="H16" s="2"/>
      <x:c r="I16" s="2"/>
      <x:c r="J16" s="2"/>
      <x:c r="K16" s="2"/>
      <x:c r="L16" s="2"/>
      <x:c r="M16" s="2"/>
    </x:row>
    <x:row r="17">
      <x:c r="A17" s="2" t="str">
        <x:v>Two identical correlation IDs</x:v>
      </x:c>
      <x:c r="B17" s="2" t="str">
        <x:f>IF(COUNTIFS(D20:D21,"X-1")&gt;1,"Review duplicate","Unique")</x:f>
        <x:v>Review duplicate</x:v>
      </x:c>
      <x:c r="C17" s="2" t="str">
        <x:v>Review duplicate</x:v>
      </x:c>
      <x:c r="D17" s="2"/>
      <x:c r="E17" s="2"/>
      <x:c r="F17" s="2"/>
      <x:c r="G17" s="2"/>
      <x:c r="H17" s="2"/>
      <x:c r="I17" s="2"/>
      <x:c r="J17" s="2"/>
      <x:c r="K17" s="2"/>
      <x:c r="L17" s="2"/>
      <x:c r="M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</x:row>
    <x:row r="20">
      <x:c r="A20" s="2"/>
      <x:c r="B20" s="2"/>
      <x:c r="C20" s="2"/>
      <x:c r="D20" s="2" t="str">
        <x:v>X-1</x:v>
      </x:c>
      <x:c r="E20" s="2"/>
      <x:c r="F20" s="2"/>
      <x:c r="G20" s="2"/>
      <x:c r="H20" s="2"/>
      <x:c r="I20" s="2"/>
      <x:c r="J20" s="2"/>
      <x:c r="K20" s="2"/>
      <x:c r="L20" s="2"/>
      <x:c r="M20" s="2"/>
    </x:row>
    <x:row r="21">
      <x:c r="A21" s="2"/>
      <x:c r="B21" s="2"/>
      <x:c r="C21" s="2"/>
      <x:c r="D21" s="2" t="str">
        <x:v>X-1</x:v>
      </x:c>
      <x:c r="E21" s="2"/>
      <x:c r="F21" s="2"/>
      <x:c r="G21" s="2"/>
      <x:c r="H21" s="2"/>
      <x:c r="I21" s="2"/>
      <x:c r="J21" s="2"/>
      <x:c r="K21" s="2"/>
      <x:c r="L21" s="2"/>
      <x:c r="M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5" hidden="0" customWidth="1"/>
    <x:col min="2" max="2" width="10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>
      <x:c r="A2" s="8" t="str">
        <x:v>Read Me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24" customHeight="1">
      <x:c r="A4" s="2" t="str">
        <x:v>Version 1.0 — 17 October 2026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24" customHeight="1">
      <x:c r="A5" s="2" t="str">
        <x:v>Purpose: carrier-neutral case register for gift delivery exceptions. One case ID per issue.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 ht="24" customHeight="1">
      <x:c r="A6" s="2" t="str">
        <x:v>Enter dates as real dates, update the editable as-of date on Dashboard, and use one currency. Do not record unnecessary personal details.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</x:row>
    <x:row r="7" ht="24" customHeight="1">
      <x:c r="A7" s="2" t="str">
        <x:v>Correlation ID links multiple tickets for one shipment; duplicate flags are review prompts, not automatic deletion.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</x:row>
    <x:row r="8" ht="24" customHeight="1">
      <x:c r="A8" s="2" t="str">
        <x:v>Promise state compares the case promise date with the editable as-of date; no carrier guarantee or claim eligibility is inferred.</x:v>
      </x:c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</x:row>
    <x:row r="9" ht="24" customHeight="1">
      <x:c r="A9" s="2" t="str">
        <x:v>Closure requires decision, action owner, recipient notification, carrier evidence, and close date.</x:v>
      </x:c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</x:row>
    <x:row r="10" ht="24" customHeight="1">
      <x:c r="A10" s="2" t="str">
        <x:v>Net cost = replacement + reshipment + refund + other cost − carrier recovery.</x:v>
      </x:c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</x:row>
    <x:row r="11" ht="24" customHeight="1">
      <x:c r="A11" s="2" t="str">
        <x:v>Source method: UPU S42 informs address-field quality, GS1 informs logistic-unit traceability; carrier claims must be checked with the relevant carrier.</x:v>
      </x:c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</x:row>
    <x:row r="12" ht="24" customHeight="1">
      <x:c r="A12" s="2" t="str">
        <x:v>Postal examples: USPS missing-mail process, Chunghwa Post law, Japan Post incident reporting, Korea Post EMS compensation.</x:v>
      </x:c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</x:row>
    <x:row r="13" ht="24" customHeight="1">
      <x:c r="A13" s="2" t="str">
        <x:v>Last verified: 17 October 2026. Geography: US/Taiwan/Japan/Korea postal examples; model logic is carrier-neutral.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</x:row>
    <x:row r="14" ht="24" customHeight="1">
      <x:c r="A14" s="2" t="str">
        <x:v>Quarterly refresh and after a material carrier-state, cost or promise taxonomy change.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</x:row>
    <x:row r="17">
      <x:c r="A17" s="7" t="str">
        <x:v>Source</x:v>
      </x:c>
      <x:c r="B17" s="7" t="str">
        <x:v>Official URL</x:v>
      </x:c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</x:row>
    <x:row r="18">
      <x:c r="A18" s="2" t="str">
        <x:v>UPU addressing S42</x:v>
      </x:c>
      <x:c r="B18" s="2" t="str">
        <x:v>https://www.upu.int/en/postal-solutions/programmes-services/addressing-solutions</x:v>
      </x:c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</x:row>
    <x:row r="19">
      <x:c r="A19" s="2" t="str">
        <x:v>GS1 logistic label</x:v>
      </x:c>
      <x:c r="B19" s="2" t="str">
        <x:v>https://ref.gs1.org/guidelines/logistic-label/1.3.0/</x:v>
      </x:c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</x:row>
    <x:row r="20">
      <x:c r="A20" s="2" t="str">
        <x:v>USPS missing mail</x:v>
      </x:c>
      <x:c r="B20" s="2" t="str">
        <x:v>https://www.usps.com/help/missing-mail.htm</x:v>
      </x:c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</x:row>
    <x:row r="21">
      <x:c r="A21" s="2" t="str">
        <x:v>Chunghwa Post law</x:v>
      </x:c>
      <x:c r="B21" s="2" t="str">
        <x:v>https://www.post.gov.tw/post/internet/Law/index.jsp?ID=170101&amp;ch_class_id=78</x:v>
      </x:c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</x:row>
    <x:row r="22">
      <x:c r="A22" s="2" t="str">
        <x:v>Japan Post incident FAQ</x:v>
      </x:c>
      <x:c r="B22" s="2" t="str">
        <x:v>https://www.post.japanpost.jp/question/118.html</x:v>
      </x:c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</x:row>
    <x:row r="23">
      <x:c r="A23" s="2" t="str">
        <x:v>Korea Post EMS</x:v>
      </x:c>
      <x:c r="B23" s="2" t="str">
        <x:v>https://ems.epost.go.kr/front.Tracking05.postal?gubun=Y</x:v>
      </x:c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</x:row>
  </x:sheetData>
  <x:pageMargins left="0.7" right="0.7" top="0.75" bottom="0.75" header="0.3" footer="0.3"/>
</x:worksheet>
</file>