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92ea51063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9f979783cb2748a2"/>
    <x:sheet xmlns:r="http://schemas.openxmlformats.org/officeDocument/2006/relationships" name="商品目錄" sheetId="2" r:id="R085f6b236cdc49ae"/>
    <x:sheet xmlns:r="http://schemas.openxmlformats.org/officeDocument/2006/relationships" name="配送地區" sheetId="3" r:id="R8da5665734bc4b65"/>
    <x:sheet xmlns:r="http://schemas.openxmlformats.org/officeDocument/2006/relationships" name="價格區間" sheetId="4" r:id="R840efa5854904714"/>
    <x:sheet xmlns:r="http://schemas.openxmlformats.org/officeDocument/2006/relationships" name="可及性證據" sheetId="5" r:id="Rb25263bc615b4724"/>
    <x:sheet xmlns:r="http://schemas.openxmlformats.org/officeDocument/2006/relationships" name="庫存" sheetId="6" r:id="R8b35d023fa6841b7"/>
    <x:sheet xmlns:r="http://schemas.openxmlformats.org/officeDocument/2006/relationships" name="評分" sheetId="7" r:id="R6ca6c93b186747cf"/>
    <x:sheet xmlns:r="http://schemas.openxmlformats.org/officeDocument/2006/relationships" name="例外紀錄" sheetId="8" r:id="Rc2aea0271c4a4587"/>
    <x:sheet xmlns:r="http://schemas.openxmlformats.org/officeDocument/2006/relationships" name="方法" sheetId="9" r:id="Raac80fe113ee4a22"/>
    <x:sheet xmlns:r="http://schemas.openxmlformats.org/officeDocument/2006/relationships" name="品質檢查" sheetId="10" r:id="Ra7a3593525c245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sz val="10"/>
      <x:name val="Noto Sans CJK TC"/>
    </x:font>
    <x:font>
      <x:b/>
      <x:sz val="14"/>
      <x:color rgb="FFFFFFFF"/>
      <x:name val="Noto Sans CJK TC"/>
    </x:font>
    <x:font>
      <x:b/>
      <x:sz val="10"/>
      <x:color rgb="FF17324D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B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326bcf94e4c35" /><Relationship Type="http://schemas.openxmlformats.org/officeDocument/2006/relationships/theme" Target="/xl/theme/theme1.xml" Id="R37d102c5f2ab4da4" /><Relationship Type="http://schemas.openxmlformats.org/officeDocument/2006/relationships/sharedStrings" Target="/xl/sharedStrings.xml" Id="R45657935f9ad4213" /><Relationship Type="http://schemas.openxmlformats.org/officeDocument/2006/relationships/worksheet" Target="/xl/worksheets/sheet1.xml" Id="R9f979783cb2748a2" /><Relationship Type="http://schemas.openxmlformats.org/officeDocument/2006/relationships/worksheet" Target="/xl/worksheets/sheet2.xml" Id="R085f6b236cdc49ae" /><Relationship Type="http://schemas.openxmlformats.org/officeDocument/2006/relationships/worksheet" Target="/xl/worksheets/sheet3.xml" Id="R8da5665734bc4b65" /><Relationship Type="http://schemas.openxmlformats.org/officeDocument/2006/relationships/worksheet" Target="/xl/worksheets/sheet4.xml" Id="R840efa5854904714" /><Relationship Type="http://schemas.openxmlformats.org/officeDocument/2006/relationships/worksheet" Target="/xl/worksheets/sheet5.xml" Id="Rb25263bc615b4724" /><Relationship Type="http://schemas.openxmlformats.org/officeDocument/2006/relationships/worksheet" Target="/xl/worksheets/sheet6.xml" Id="R8b35d023fa6841b7" /><Relationship Type="http://schemas.openxmlformats.org/officeDocument/2006/relationships/worksheet" Target="/xl/worksheets/sheet7.xml" Id="R6ca6c93b186747cf" /><Relationship Type="http://schemas.openxmlformats.org/officeDocument/2006/relationships/worksheet" Target="/xl/worksheets/sheet8.xml" Id="Rc2aea0271c4a4587" /><Relationship Type="http://schemas.openxmlformats.org/officeDocument/2006/relationships/worksheet" Target="/xl/worksheets/sheet9.xml" Id="Raac80fe113ee4a22" /><Relationship Type="http://schemas.openxmlformats.org/officeDocument/2006/relationships/worksheet" Target="/xl/worksheets/sheet10.xml" Id="Ra7a3593525c245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先讀說明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用途</x:v>
      </x:c>
      <x:c r="B4" s="5" t="str">
        <x:v>版本</x:v>
      </x:c>
      <x:c r="C4" s="5" t="str">
        <x:v>負責人</x:v>
      </x:c>
      <x:c r="D4" s="5" t="str">
        <x:v>資料日期</x:v>
      </x:c>
      <x:c r="E4" s="5"/>
      <x:c r="F4" s="5"/>
      <x:c r="G4" s="5"/>
      <x:c r="H4" s="5"/>
      <x:c r="I4" s="5"/>
    </x:row>
    <x:row r="5" ht="24" customHeight="1">
      <x:c r="A5" s="1" t="str">
        <x:v>企業贈禮目錄多樣性評分表</x:v>
      </x:c>
      <x:c r="B5" s="1" t="str">
        <x:v>v1.0 • 2026-10-15</x:v>
      </x:c>
      <x:c r="C5" s="1" t="str">
        <x:v>目錄負責人</x:v>
      </x:c>
      <x:c r="D5" s="1" t="str">
        <x:v>2026-10-15</x:v>
      </x:c>
      <x:c r="E5" s="1"/>
      <x:c r="F5" s="1"/>
      <x:c r="G5" s="1"/>
      <x:c r="H5" s="1"/>
      <x:c r="I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不得推測收件人身分</x:v>
      </x:c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來源限制</x:v>
      </x:c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分數不等於法定可及性認證</x:v>
      </x:c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範例：虛構的低預算品項，並非實際商品或 Giftpack 庫存。</x:v>
      </x:c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 t="str">
        <x:v>可調整目標選項數</x:v>
      </x:c>
      <x:c r="B12" s="1" t="n">
        <x:v>3</x:v>
      </x:c>
      <x:c r="C12" s="1"/>
      <x:c r="D12" s="1"/>
      <x:c r="E12" s="1"/>
      <x:c r="F12" s="1"/>
      <x:c r="G12" s="1"/>
      <x:c r="H12" s="1"/>
      <x:c r="I12" s="1"/>
    </x:row>
    <x:row r="13" ht="24" customHeight="1">
      <x:c r="A13" s="1" t="str">
        <x:v>選擇權重</x:v>
      </x:c>
      <x:c r="B13" s="1" t="n">
        <x:v>0.6</x:v>
      </x:c>
      <x:c r="C13" s="1"/>
      <x:c r="D13" s="1"/>
      <x:c r="E13" s="1"/>
      <x:c r="F13" s="1"/>
      <x:c r="G13" s="1"/>
      <x:c r="H13" s="1"/>
      <x:c r="I13" s="1"/>
    </x:row>
    <x:row r="14" ht="24" customHeight="1">
      <x:c r="A14" s="1" t="str">
        <x:v>證據權重</x:v>
      </x:c>
      <x:c r="B14" s="1" t="n">
        <x:v>0.4</x:v>
      </x:c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 t="str">
        <x:v>1</x:v>
      </x:c>
      <x:c r="B16" s="1" t="str">
        <x:v>目錄輸入</x:v>
      </x:c>
      <x:c r="C16" s="1"/>
      <x:c r="D16" s="1"/>
      <x:c r="E16" s="1"/>
      <x:c r="F16" s="1"/>
      <x:c r="G16" s="1"/>
      <x:c r="H16" s="1"/>
      <x:c r="I16" s="1"/>
    </x:row>
    <x:row r="17" ht="24" customHeight="1">
      <x:c r="A17" s="1" t="str">
        <x:v>2</x:v>
      </x:c>
      <x:c r="B17" s="1" t="str">
        <x:v>配送範圍 + 預算區間</x:v>
      </x:c>
      <x:c r="C17" s="1"/>
      <x:c r="D17" s="1"/>
      <x:c r="E17" s="1"/>
      <x:c r="F17" s="1"/>
      <x:c r="G17" s="1"/>
      <x:c r="H17" s="1"/>
      <x:c r="I17" s="1"/>
    </x:row>
    <x:row r="18" ht="24" customHeight="1">
      <x:c r="A18" s="1" t="str">
        <x:v>3</x:v>
      </x:c>
      <x:c r="B18" s="1" t="str">
        <x:v>涵蓋評分 + 品質檢查</x:v>
      </x:c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目錄輸入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品項編號</x:v>
      </x:c>
      <x:c r="B4" s="5" t="str">
        <x:v>類別</x:v>
      </x:c>
      <x:c r="C4" s="5" t="str">
        <x:v>價格區間</x:v>
      </x:c>
      <x:c r="D4" s="5" t="str">
        <x:v>配送地區</x:v>
      </x:c>
      <x:c r="E4" s="5" t="str">
        <x:v>可供應（Y/N）</x:v>
      </x:c>
      <x:c r="F4" s="5" t="str">
        <x:v>證據編號或 missing</x:v>
      </x:c>
      <x:c r="G4" s="5" t="str">
        <x:v>庫存日期</x:v>
      </x:c>
      <x:c r="H4" s="5" t="str">
        <x:v>來源說明</x:v>
      </x:c>
      <x:c r="I4" s="5" t="str">
        <x:v>重複檢查</x:v>
      </x:c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桌上用品</x:v>
      </x:c>
      <x:c r="C6" s="1" t="str">
        <x:v>B1</x:v>
      </x:c>
      <x:c r="D6" s="1" t="str">
        <x:v>US</x:v>
      </x:c>
      <x:c r="E6" s="1" t="str">
        <x:v>Y</x:v>
      </x:c>
      <x:c r="F6" s="1" t="str">
        <x:v>E-001</x:v>
      </x:c>
      <x:c r="G6" s="1" t="str">
        <x:v>2026-10-01</x:v>
      </x:c>
      <x:c r="H6" s="1" t="str">
        <x:v>範例：虛構的低預算品項，並非實際商品或 Giftpack 庫存。</x:v>
      </x:c>
      <x:c r="I6" s="1" t="str">
        <x:f>IF(A6="","",IF(COUNTIF($A$6:$A$20,A6)&gt;1,"DUP","OK"))</x:f>
        <x:v>OK</x:v>
      </x:c>
    </x:row>
    <x:row r="7" ht="24" customHeight="1">
      <x:c r="A7" s="1" t="str">
        <x:v>G-002</x:v>
      </x:c>
      <x:c r="B7" s="1" t="str">
        <x:v>飲具</x:v>
      </x:c>
      <x:c r="C7" s="1" t="str">
        <x:v>B1</x:v>
      </x:c>
      <x:c r="D7" s="1" t="str">
        <x:v>US</x:v>
      </x:c>
      <x:c r="E7" s="1" t="str">
        <x:v>Y</x:v>
      </x:c>
      <x:c r="F7" s="1" t="str">
        <x:v>missing</x:v>
      </x:c>
      <x:c r="G7" s="1" t="str">
        <x:v>2026-10-01</x:v>
      </x:c>
      <x:c r="H7" s="1" t="str">
        <x:v>範例：虛構的低預算品項，並非實際商品或 Giftpack 庫存。</x:v>
      </x:c>
      <x:c r="I7" s="1" t="str">
        <x:f>IF(A7="","",IF(COUNTIF($A$6:$A$20,A7)&gt;1,"DUP","OK"))</x:f>
        <x:v>OK</x:v>
      </x:c>
    </x:row>
    <x:row r="8" ht="24" customHeight="1">
      <x:c r="A8" s="1" t="str">
        <x:v>G-003</x:v>
      </x:c>
      <x:c r="B8" s="1" t="str">
        <x:v>織品</x:v>
      </x:c>
      <x:c r="C8" s="1" t="str">
        <x:v>B2</x:v>
      </x:c>
      <x:c r="D8" s="1" t="str">
        <x:v>US</x:v>
      </x:c>
      <x:c r="E8" s="1" t="str">
        <x:v>Y</x:v>
      </x:c>
      <x:c r="F8" s="1" t="str">
        <x:v>E-002</x:v>
      </x:c>
      <x:c r="G8" s="1" t="str">
        <x:v>2026-10-01</x:v>
      </x:c>
      <x:c r="H8" s="1" t="str">
        <x:v>範例：虛構的低預算品項，並非實際商品或 Giftpack 庫存。</x:v>
      </x:c>
      <x:c r="I8" s="1" t="str">
        <x:f>IF(A8="","",IF(COUNTIF($A$6:$A$20,A8)&gt;1,"DUP","OK"))</x:f>
        <x:v>OK</x:v>
      </x:c>
    </x:row>
    <x:row r="9" ht="24" customHeight="1">
      <x:c r="A9" s="1" t="str">
        <x:v>G-004</x:v>
      </x:c>
      <x:c r="B9" s="1" t="str">
        <x:v>桌上用品</x:v>
      </x:c>
      <x:c r="C9" s="1" t="str">
        <x:v>B2</x:v>
      </x:c>
      <x:c r="D9" s="1" t="str">
        <x:v>TW</x:v>
      </x:c>
      <x:c r="E9" s="1" t="str">
        <x:v>Y</x:v>
      </x:c>
      <x:c r="F9" s="1" t="str">
        <x:v>E-003</x:v>
      </x:c>
      <x:c r="G9" s="1" t="str">
        <x:v>2026-10-01</x:v>
      </x:c>
      <x:c r="H9" s="1" t="str">
        <x:v>範例：虛構的低預算品項，並非實際商品或 Giftpack 庫存。</x:v>
      </x:c>
      <x:c r="I9" s="1" t="str">
        <x:f>IF(A9="","",IF(COUNTIF($A$6:$A$20,A9)&gt;1,"DUP","OK"))</x:f>
        <x:v>OK</x:v>
      </x:c>
    </x:row>
    <x:row r="10" ht="24" customHeight="1">
      <x:c r="A10" s="1" t="str">
        <x:v>G-005</x:v>
      </x:c>
      <x:c r="B10" s="1" t="str">
        <x:v>飲具</x:v>
      </x:c>
      <x:c r="C10" s="1" t="str">
        <x:v>B3</x:v>
      </x:c>
      <x:c r="D10" s="1" t="str">
        <x:v>TW</x:v>
      </x:c>
      <x:c r="E10" s="1" t="str">
        <x:v>N</x:v>
      </x:c>
      <x:c r="F10" s="1" t="str">
        <x:v>missing</x:v>
      </x:c>
      <x:c r="G10" s="1" t="str">
        <x:v>2026-10-01</x:v>
      </x:c>
      <x:c r="H10" s="1" t="str">
        <x:v>範例：虛構的低預算品項，並非實際商品或 Giftpack 庫存。</x:v>
      </x:c>
      <x:c r="I10" s="1" t="str">
        <x:f>IF(A10="","",IF(COUNTIF($A$6:$A$20,A10)&gt;1,"DUP","OK"))</x:f>
        <x:v>OK</x:v>
      </x:c>
    </x:row>
    <x:row r="11" ht="24" customHeight="1">
      <x:c r="A11" s="1" t="str">
        <x:v>G-006</x:v>
      </x:c>
      <x:c r="B11" s="1" t="str">
        <x:v>織品</x:v>
      </x:c>
      <x:c r="C11" s="1" t="str">
        <x:v>B1</x:v>
      </x:c>
      <x:c r="D11" s="1" t="str">
        <x:v>JP</x:v>
      </x:c>
      <x:c r="E11" s="1" t="str">
        <x:v>Y</x:v>
      </x:c>
      <x:c r="F11" s="1" t="str">
        <x:v>missing</x:v>
      </x:c>
      <x:c r="G11" s="1" t="str">
        <x:v>2026-10-01</x:v>
      </x:c>
      <x:c r="H11" s="1" t="str">
        <x:v>範例：虛構的低預算品項，並非實際商品或 Giftpack 庫存。</x:v>
      </x:c>
      <x:c r="I11" s="1" t="str">
        <x:f>IF(A11="","",IF(COUNTIF($A$6:$A$20,A11)&gt;1,"DUP","OK"))</x:f>
        <x:v>OK</x:v>
      </x:c>
    </x:row>
    <x:row r="12" ht="24" customHeight="1">
      <x:c r="A12" s="1" t="str">
        <x:v>G-007</x:v>
      </x:c>
      <x:c r="B12" s="1" t="str">
        <x:v>桌上用品</x:v>
      </x:c>
      <x:c r="C12" s="1" t="str">
        <x:v>B2</x:v>
      </x:c>
      <x:c r="D12" s="1" t="str">
        <x:v>JP</x:v>
      </x:c>
      <x:c r="E12" s="1" t="str">
        <x:v>Y</x:v>
      </x:c>
      <x:c r="F12" s="1" t="str">
        <x:v>E-004</x:v>
      </x:c>
      <x:c r="G12" s="1" t="str">
        <x:v>2026-10-01</x:v>
      </x:c>
      <x:c r="H12" s="1" t="str">
        <x:v>範例：虛構的低預算品項，並非實際商品或 Giftpack 庫存。</x:v>
      </x:c>
      <x:c r="I12" s="1" t="str">
        <x:f>IF(A12="","",IF(COUNTIF($A$6:$A$20,A12)&gt;1,"DUP","OK"))</x:f>
        <x:v>OK</x:v>
      </x:c>
    </x:row>
    <x:row r="13" ht="24" customHeight="1">
      <x:c r="A13" s="1" t="str">
        <x:v>G-008</x:v>
      </x:c>
      <x:c r="B13" s="1" t="str">
        <x:v>飲具</x:v>
      </x:c>
      <x:c r="C13" s="1" t="str">
        <x:v>B3</x:v>
      </x:c>
      <x:c r="D13" s="1" t="str">
        <x:v>KR</x:v>
      </x:c>
      <x:c r="E13" s="1" t="str">
        <x:v>Y</x:v>
      </x:c>
      <x:c r="F13" s="1" t="str">
        <x:v>E-005</x:v>
      </x:c>
      <x:c r="G13" s="1" t="str">
        <x:v>2026-10-01</x:v>
      </x:c>
      <x:c r="H13" s="1" t="str">
        <x:v>範例：虛構的低預算品項，並非實際商品或 Giftpack 庫存。</x:v>
      </x:c>
      <x:c r="I13" s="1" t="str">
        <x:f>IF(A13="","",IF(COUNTIF($A$6:$A$20,A13)&gt;1,"DUP","OK"))</x:f>
        <x:v>OK</x:v>
      </x:c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配送範圍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地區</x:v>
      </x:c>
      <x:c r="B4" s="5" t="str">
        <x:v>可調整目標選項數</x:v>
      </x:c>
      <x:c r="C4" s="5" t="str">
        <x:v>資料日期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n">
        <x:v>3</x:v>
      </x:c>
      <x:c r="C6" s="1" t="str">
        <x:v>2026-10-15</x:v>
      </x:c>
      <x:c r="D6" s="1"/>
      <x:c r="E6" s="1"/>
      <x:c r="F6" s="1"/>
      <x:c r="G6" s="1"/>
      <x:c r="H6" s="1"/>
      <x:c r="I6" s="1"/>
    </x:row>
    <x:row r="7" ht="24" customHeight="1">
      <x:c r="A7" s="1" t="str">
        <x:v>TW</x:v>
      </x:c>
      <x:c r="B7" s="1" t="n">
        <x:v>3</x:v>
      </x:c>
      <x:c r="C7" s="1" t="str">
        <x:v>2026-10-15</x:v>
      </x:c>
      <x:c r="D7" s="1"/>
      <x:c r="E7" s="1"/>
      <x:c r="F7" s="1"/>
      <x:c r="G7" s="1"/>
      <x:c r="H7" s="1"/>
      <x:c r="I7" s="1"/>
    </x:row>
    <x:row r="8" ht="24" customHeight="1">
      <x:c r="A8" s="1" t="str">
        <x:v>JP</x:v>
      </x:c>
      <x:c r="B8" s="1" t="n">
        <x:v>3</x:v>
      </x:c>
      <x:c r="C8" s="1" t="str">
        <x:v>2026-10-15</x:v>
      </x:c>
      <x:c r="D8" s="1"/>
      <x:c r="E8" s="1"/>
      <x:c r="F8" s="1"/>
      <x:c r="G8" s="1"/>
      <x:c r="H8" s="1"/>
      <x:c r="I8" s="1"/>
    </x:row>
    <x:row r="9" ht="24" customHeight="1">
      <x:c r="A9" s="1" t="str">
        <x:v>KR</x:v>
      </x:c>
      <x:c r="B9" s="1" t="n">
        <x:v>3</x:v>
      </x:c>
      <x:c r="C9" s="1" t="str">
        <x:v>2026-10-15</x:v>
      </x:c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預算區間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價格區間</x:v>
      </x:c>
      <x:c r="B4" s="5" t="str">
        <x:v>最低值</x:v>
      </x:c>
      <x:c r="C4" s="5" t="str">
        <x:v>最高值</x:v>
      </x:c>
      <x:c r="D4" s="5" t="str">
        <x:v>範例說明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B1</x:v>
      </x:c>
      <x:c r="B6" s="1" t="n">
        <x:v>0</x:v>
      </x:c>
      <x:c r="C6" s="1" t="n">
        <x:v>50</x:v>
      </x:c>
      <x:c r="D6" s="1" t="str">
        <x:v>虛構範例</x:v>
      </x:c>
      <x:c r="E6" s="1"/>
      <x:c r="F6" s="1"/>
      <x:c r="G6" s="1"/>
      <x:c r="H6" s="1"/>
      <x:c r="I6" s="1"/>
    </x:row>
    <x:row r="7" ht="24" customHeight="1">
      <x:c r="A7" s="1" t="str">
        <x:v>B2</x:v>
      </x:c>
      <x:c r="B7" s="1" t="n">
        <x:v>51</x:v>
      </x:c>
      <x:c r="C7" s="1" t="n">
        <x:v>100</x:v>
      </x:c>
      <x:c r="D7" s="1" t="str">
        <x:v>虛構範例</x:v>
      </x:c>
      <x:c r="E7" s="1"/>
      <x:c r="F7" s="1"/>
      <x:c r="G7" s="1"/>
      <x:c r="H7" s="1"/>
      <x:c r="I7" s="1"/>
    </x:row>
    <x:row r="8" ht="24" customHeight="1">
      <x:c r="A8" s="1" t="str">
        <x:v>B3</x:v>
      </x:c>
      <x:c r="B8" s="1" t="n">
        <x:v>101</x:v>
      </x:c>
      <x:c r="C8" s="1" t="n">
        <x:v>200</x:v>
      </x:c>
      <x:c r="D8" s="1" t="str">
        <x:v>虛構範例</x:v>
      </x:c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可及性證據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證據編號</x:v>
      </x:c>
      <x:c r="B4" s="5" t="str">
        <x:v>品項編號</x:v>
      </x:c>
      <x:c r="C4" s="5" t="str">
        <x:v>證據類型</x:v>
      </x:c>
      <x:c r="D4" s="5" t="str">
        <x:v>供應商來源</x:v>
      </x:c>
      <x:c r="E4" s="5" t="str">
        <x:v>審查日</x:v>
      </x:c>
      <x:c r="F4" s="5" t="str">
        <x:v>限制</x:v>
      </x:c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E-001</x:v>
      </x:c>
      <x:c r="B6" s="1" t="str">
        <x:v>G-001</x:v>
      </x:c>
      <x:c r="C6" s="1" t="str">
        <x:v>分數不等於法定可及性認證</x:v>
      </x:c>
      <x:c r="D6" s="1" t="str">
        <x:v>虛構範例</x:v>
      </x:c>
      <x:c r="E6" s="1" t="str">
        <x:v>2026-10-15</x:v>
      </x:c>
      <x:c r="F6" s="1" t="str">
        <x:v>分數不等於法定可及性認證</x:v>
      </x:c>
      <x:c r="G6" s="1"/>
      <x:c r="H6" s="1"/>
      <x:c r="I6" s="1"/>
    </x:row>
    <x:row r="7" ht="24" customHeight="1">
      <x:c r="A7" s="1" t="str">
        <x:v>E-002</x:v>
      </x:c>
      <x:c r="B7" s="1" t="str">
        <x:v>G-003</x:v>
      </x:c>
      <x:c r="C7" s="1" t="str">
        <x:v>分數不等於法定可及性認證</x:v>
      </x:c>
      <x:c r="D7" s="1" t="str">
        <x:v>虛構範例</x:v>
      </x:c>
      <x:c r="E7" s="1" t="str">
        <x:v>2026-10-15</x:v>
      </x:c>
      <x:c r="F7" s="1" t="str">
        <x:v>分數不等於法定可及性認證</x:v>
      </x:c>
      <x:c r="G7" s="1"/>
      <x:c r="H7" s="1"/>
      <x:c r="I7" s="1"/>
    </x:row>
    <x:row r="8" ht="24" customHeight="1">
      <x:c r="A8" s="1" t="str">
        <x:v>E-003</x:v>
      </x:c>
      <x:c r="B8" s="1" t="str">
        <x:v>G-004</x:v>
      </x:c>
      <x:c r="C8" s="1" t="str">
        <x:v>分數不等於法定可及性認證</x:v>
      </x:c>
      <x:c r="D8" s="1" t="str">
        <x:v>虛構範例</x:v>
      </x:c>
      <x:c r="E8" s="1" t="str">
        <x:v>2026-10-15</x:v>
      </x:c>
      <x:c r="F8" s="1" t="str">
        <x:v>分數不等於法定可及性認證</x:v>
      </x:c>
      <x:c r="G8" s="1"/>
      <x:c r="H8" s="1"/>
      <x:c r="I8" s="1"/>
    </x:row>
    <x:row r="9" ht="24" customHeight="1">
      <x:c r="A9" s="1" t="str">
        <x:v>E-004</x:v>
      </x:c>
      <x:c r="B9" s="1" t="str">
        <x:v>G-007</x:v>
      </x:c>
      <x:c r="C9" s="1" t="str">
        <x:v>分數不等於法定可及性認證</x:v>
      </x:c>
      <x:c r="D9" s="1" t="str">
        <x:v>虛構範例</x:v>
      </x:c>
      <x:c r="E9" s="1" t="str">
        <x:v>2026-10-15</x:v>
      </x:c>
      <x:c r="F9" s="1" t="str">
        <x:v>分數不等於法定可及性認證</x:v>
      </x:c>
      <x:c r="G9" s="1"/>
      <x:c r="H9" s="1"/>
      <x:c r="I9" s="1"/>
    </x:row>
    <x:row r="10" ht="24" customHeight="1">
      <x:c r="A10" s="1" t="str">
        <x:v>E-005</x:v>
      </x:c>
      <x:c r="B10" s="1" t="str">
        <x:v>G-008</x:v>
      </x:c>
      <x:c r="C10" s="1" t="str">
        <x:v>分數不等於法定可及性認證</x:v>
      </x:c>
      <x:c r="D10" s="1" t="str">
        <x:v>虛構範例</x:v>
      </x:c>
      <x:c r="E10" s="1" t="str">
        <x:v>2026-10-15</x:v>
      </x:c>
      <x:c r="F10" s="1" t="str">
        <x:v>分數不等於法定可及性認證</x:v>
      </x:c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供貨狀態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品項編號</x:v>
      </x:c>
      <x:c r="B4" s="5" t="str">
        <x:v>資料日期</x:v>
      </x:c>
      <x:c r="C4" s="5" t="str">
        <x:v>可供應（Y/N）</x:v>
      </x:c>
      <x:c r="D4" s="5" t="str">
        <x:v>供應商證據</x:v>
      </x:c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G-001</x:v>
      </x:c>
      <x:c r="B6" s="1" t="str">
        <x:v>2026-10-01</x:v>
      </x:c>
      <x:c r="C6" s="1" t="str">
        <x:v>Y</x:v>
      </x:c>
      <x:c r="D6" s="1" t="str">
        <x:v>範例資料均為虛構</x:v>
      </x:c>
      <x:c r="E6" s="1"/>
      <x:c r="F6" s="1"/>
      <x:c r="G6" s="1"/>
      <x:c r="H6" s="1"/>
      <x:c r="I6" s="1"/>
    </x:row>
    <x:row r="7" ht="24" customHeight="1">
      <x:c r="A7" s="1" t="str">
        <x:v>G-002</x:v>
      </x:c>
      <x:c r="B7" s="1" t="str">
        <x:v>2026-10-01</x:v>
      </x:c>
      <x:c r="C7" s="1" t="str">
        <x:v>Y</x:v>
      </x:c>
      <x:c r="D7" s="1" t="str">
        <x:v>範例資料均為虛構</x:v>
      </x:c>
      <x:c r="E7" s="1"/>
      <x:c r="F7" s="1"/>
      <x:c r="G7" s="1"/>
      <x:c r="H7" s="1"/>
      <x:c r="I7" s="1"/>
    </x:row>
    <x:row r="8" ht="24" customHeight="1">
      <x:c r="A8" s="1" t="str">
        <x:v>G-003</x:v>
      </x:c>
      <x:c r="B8" s="1" t="str">
        <x:v>2026-10-01</x:v>
      </x:c>
      <x:c r="C8" s="1" t="str">
        <x:v>Y</x:v>
      </x:c>
      <x:c r="D8" s="1" t="str">
        <x:v>範例資料均為虛構</x:v>
      </x:c>
      <x:c r="E8" s="1"/>
      <x:c r="F8" s="1"/>
      <x:c r="G8" s="1"/>
      <x:c r="H8" s="1"/>
      <x:c r="I8" s="1"/>
    </x:row>
    <x:row r="9" ht="24" customHeight="1">
      <x:c r="A9" s="1" t="str">
        <x:v>G-004</x:v>
      </x:c>
      <x:c r="B9" s="1" t="str">
        <x:v>2026-10-01</x:v>
      </x:c>
      <x:c r="C9" s="1" t="str">
        <x:v>Y</x:v>
      </x:c>
      <x:c r="D9" s="1" t="str">
        <x:v>範例資料均為虛構</x:v>
      </x:c>
      <x:c r="E9" s="1"/>
      <x:c r="F9" s="1"/>
      <x:c r="G9" s="1"/>
      <x:c r="H9" s="1"/>
      <x:c r="I9" s="1"/>
    </x:row>
    <x:row r="10" ht="24" customHeight="1">
      <x:c r="A10" s="1" t="str">
        <x:v>G-005</x:v>
      </x:c>
      <x:c r="B10" s="1" t="str">
        <x:v>2026-10-01</x:v>
      </x:c>
      <x:c r="C10" s="1" t="str">
        <x:v>N</x:v>
      </x:c>
      <x:c r="D10" s="1" t="str">
        <x:v>範例資料均為虛構</x:v>
      </x:c>
      <x:c r="E10" s="1"/>
      <x:c r="F10" s="1"/>
      <x:c r="G10" s="1"/>
      <x:c r="H10" s="1"/>
      <x:c r="I10" s="1"/>
    </x:row>
    <x:row r="11" ht="24" customHeight="1">
      <x:c r="A11" s="1" t="str">
        <x:v>G-006</x:v>
      </x:c>
      <x:c r="B11" s="1" t="str">
        <x:v>2026-10-01</x:v>
      </x:c>
      <x:c r="C11" s="1" t="str">
        <x:v>Y</x:v>
      </x:c>
      <x:c r="D11" s="1" t="str">
        <x:v>範例資料均為虛構</x:v>
      </x:c>
      <x:c r="E11" s="1"/>
      <x:c r="F11" s="1"/>
      <x:c r="G11" s="1"/>
      <x:c r="H11" s="1"/>
      <x:c r="I11" s="1"/>
    </x:row>
    <x:row r="12" ht="24" customHeight="1">
      <x:c r="A12" s="1" t="str">
        <x:v>G-007</x:v>
      </x:c>
      <x:c r="B12" s="1" t="str">
        <x:v>2026-10-01</x:v>
      </x:c>
      <x:c r="C12" s="1" t="str">
        <x:v>Y</x:v>
      </x:c>
      <x:c r="D12" s="1" t="str">
        <x:v>範例資料均為虛構</x:v>
      </x:c>
      <x:c r="E12" s="1"/>
      <x:c r="F12" s="1"/>
      <x:c r="G12" s="1"/>
      <x:c r="H12" s="1"/>
      <x:c r="I12" s="1"/>
    </x:row>
    <x:row r="13" ht="24" customHeight="1">
      <x:c r="A13" s="1" t="str">
        <x:v>G-008</x:v>
      </x:c>
      <x:c r="B13" s="1" t="str">
        <x:v>2026-10-01</x:v>
      </x:c>
      <x:c r="C13" s="1" t="str">
        <x:v>Y</x:v>
      </x:c>
      <x:c r="D13" s="1" t="str">
        <x:v>範例資料均為虛構</x:v>
      </x:c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涵蓋評分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可調整目標選項數</x:v>
      </x:c>
      <x:c r="B2" s="1" t="n">
        <x:v>3</x:v>
      </x:c>
      <x:c r="C2" s="1" t="str">
        <x:v>選擇權重</x:v>
      </x:c>
      <x:c r="D2" s="1" t="n">
        <x:v>0.6</x:v>
      </x:c>
      <x:c r="E2" s="1" t="str">
        <x:v>證據權重</x:v>
      </x:c>
      <x:c r="F2" s="1" t="n">
        <x:v>0.4</x:v>
      </x:c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地區</x:v>
      </x:c>
      <x:c r="B4" s="5" t="str">
        <x:v>價格區間</x:v>
      </x:c>
      <x:c r="C4" s="5" t="str">
        <x:v>合格選項數</x:v>
      </x:c>
      <x:c r="D4" s="5" t="str">
        <x:v>選擇涵蓋率</x:v>
      </x:c>
      <x:c r="E4" s="5" t="str">
        <x:v>缺少證據數</x:v>
      </x:c>
      <x:c r="F4" s="5" t="str">
        <x:v>加權分數</x:v>
      </x:c>
      <x:c r="G4" s="5" t="str">
        <x:v>決策</x:v>
      </x:c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US</x:v>
      </x:c>
      <x:c r="B6" s="1" t="str">
        <x:v>B1</x:v>
      </x:c>
      <x:c r="C6" s="1" t="n">
        <x:f>COUNTIFS('商品目錄'!$D$6:$D$20,A6,'商品目錄'!$C$6:$C$20,B6,'商品目錄'!$E$6:$E$20,"Y")</x:f>
        <x:v>2</x:v>
      </x:c>
      <x:c r="D6" s="6" t="n">
        <x:f>IF($B$2&lt;=0,0,MIN(1,C6/$B$2))</x:f>
        <x:v>0.6666666666666666</x:v>
      </x:c>
      <x:c r="E6" s="1" t="n">
        <x:f>COUNTIFS('商品目錄'!$D$6:$D$20,A6,'商品目錄'!$C$6:$C$20,B6,'商品目錄'!$E$6:$E$20,"Y",'商品目錄'!$F$6:$F$20,"missing")</x:f>
        <x:v>1</x:v>
      </x:c>
      <x:c r="F6" s="1" t="n">
        <x:f>IF(C6=0,0,ROUND((D6*$D$2+IF(E6=0,1,0)*$F$2)*100,0))</x:f>
        <x:v>40</x:v>
      </x:c>
      <x:c r="G6" s="1" t="str">
        <x:f>IF(C6=0,"缺口",IF(E6&gt;0,"證據缺口",IF(D6&lt;1,"選項缺口","待審查")))</x:f>
        <x:v>證據缺口</x:v>
      </x:c>
      <x:c r="H6" s="1"/>
      <x:c r="I6" s="1"/>
    </x:row>
    <x:row r="7" ht="24" customHeight="1">
      <x:c r="A7" s="1" t="str">
        <x:v>US</x:v>
      </x:c>
      <x:c r="B7" s="1" t="str">
        <x:v>B2</x:v>
      </x:c>
      <x:c r="C7" s="1" t="n">
        <x:f>COUNTIFS('商品目錄'!$D$6:$D$20,A7,'商品目錄'!$C$6:$C$20,B7,'商品目錄'!$E$6:$E$20,"Y")</x:f>
        <x:v>1</x:v>
      </x:c>
      <x:c r="D7" s="6" t="n">
        <x:f>IF($B$2&lt;=0,0,MIN(1,C7/$B$2))</x:f>
        <x:v>0.3333333333333333</x:v>
      </x:c>
      <x:c r="E7" s="1" t="n">
        <x:f>COUNTIFS('商品目錄'!$D$6:$D$20,A7,'商品目錄'!$C$6:$C$20,B7,'商品目錄'!$E$6:$E$20,"Y",'商品目錄'!$F$6:$F$20,"missing")</x:f>
        <x:v>0</x:v>
      </x:c>
      <x:c r="F7" s="1" t="n">
        <x:f>IF(C7=0,0,ROUND((D7*$D$2+IF(E7=0,1,0)*$F$2)*100,0))</x:f>
        <x:v>60</x:v>
      </x:c>
      <x:c r="G7" s="1" t="str">
        <x:f>IF(C7=0,"缺口",IF(E7&gt;0,"證據缺口",IF(D7&lt;1,"選項缺口","待審查")))</x:f>
        <x:v>選項缺口</x:v>
      </x:c>
      <x:c r="H7" s="1"/>
      <x:c r="I7" s="1"/>
    </x:row>
    <x:row r="8" ht="24" customHeight="1">
      <x:c r="A8" s="1" t="str">
        <x:v>US</x:v>
      </x:c>
      <x:c r="B8" s="1" t="str">
        <x:v>B3</x:v>
      </x:c>
      <x:c r="C8" s="1" t="n">
        <x:f>COUNTIFS('商品目錄'!$D$6:$D$20,A8,'商品目錄'!$C$6:$C$20,B8,'商品目錄'!$E$6:$E$20,"Y")</x:f>
        <x:v>0</x:v>
      </x:c>
      <x:c r="D8" s="6" t="n">
        <x:f>IF($B$2&lt;=0,0,MIN(1,C8/$B$2))</x:f>
        <x:v>0</x:v>
      </x:c>
      <x:c r="E8" s="1" t="n">
        <x:f>COUNTIFS('商品目錄'!$D$6:$D$20,A8,'商品目錄'!$C$6:$C$20,B8,'商品目錄'!$E$6:$E$20,"Y",'商品目錄'!$F$6:$F$20,"missing")</x:f>
        <x:v>0</x:v>
      </x:c>
      <x:c r="F8" s="1" t="n">
        <x:f>IF(C8=0,0,ROUND((D8*$D$2+IF(E8=0,1,0)*$F$2)*100,0))</x:f>
        <x:v>0</x:v>
      </x:c>
      <x:c r="G8" s="1" t="str">
        <x:f>IF(C8=0,"缺口",IF(E8&gt;0,"證據缺口",IF(D8&lt;1,"選項缺口","待審查")))</x:f>
        <x:v>缺口</x:v>
      </x:c>
      <x:c r="H8" s="1"/>
      <x:c r="I8" s="1"/>
    </x:row>
    <x:row r="9" ht="24" customHeight="1">
      <x:c r="A9" s="1" t="str">
        <x:v>TW</x:v>
      </x:c>
      <x:c r="B9" s="1" t="str">
        <x:v>B1</x:v>
      </x:c>
      <x:c r="C9" s="1" t="n">
        <x:f>COUNTIFS('商品目錄'!$D$6:$D$20,A9,'商品目錄'!$C$6:$C$20,B9,'商品目錄'!$E$6:$E$20,"Y")</x:f>
        <x:v>0</x:v>
      </x:c>
      <x:c r="D9" s="6" t="n">
        <x:f>IF($B$2&lt;=0,0,MIN(1,C9/$B$2))</x:f>
        <x:v>0</x:v>
      </x:c>
      <x:c r="E9" s="1" t="n">
        <x:f>COUNTIFS('商品目錄'!$D$6:$D$20,A9,'商品目錄'!$C$6:$C$20,B9,'商品目錄'!$E$6:$E$20,"Y",'商品目錄'!$F$6:$F$20,"missing")</x:f>
        <x:v>0</x:v>
      </x:c>
      <x:c r="F9" s="1" t="n">
        <x:f>IF(C9=0,0,ROUND((D9*$D$2+IF(E9=0,1,0)*$F$2)*100,0))</x:f>
        <x:v>0</x:v>
      </x:c>
      <x:c r="G9" s="1" t="str">
        <x:f>IF(C9=0,"缺口",IF(E9&gt;0,"證據缺口",IF(D9&lt;1,"選項缺口","待審查")))</x:f>
        <x:v>缺口</x:v>
      </x:c>
      <x:c r="H9" s="1"/>
      <x:c r="I9" s="1"/>
    </x:row>
    <x:row r="10" ht="24" customHeight="1">
      <x:c r="A10" s="1" t="str">
        <x:v>TW</x:v>
      </x:c>
      <x:c r="B10" s="1" t="str">
        <x:v>B2</x:v>
      </x:c>
      <x:c r="C10" s="1" t="n">
        <x:f>COUNTIFS('商品目錄'!$D$6:$D$20,A10,'商品目錄'!$C$6:$C$20,B10,'商品目錄'!$E$6:$E$20,"Y")</x:f>
        <x:v>1</x:v>
      </x:c>
      <x:c r="D10" s="6" t="n">
        <x:f>IF($B$2&lt;=0,0,MIN(1,C10/$B$2))</x:f>
        <x:v>0.3333333333333333</x:v>
      </x:c>
      <x:c r="E10" s="1" t="n">
        <x:f>COUNTIFS('商品目錄'!$D$6:$D$20,A10,'商品目錄'!$C$6:$C$20,B10,'商品目錄'!$E$6:$E$20,"Y",'商品目錄'!$F$6:$F$20,"missing")</x:f>
        <x:v>0</x:v>
      </x:c>
      <x:c r="F10" s="1" t="n">
        <x:f>IF(C10=0,0,ROUND((D10*$D$2+IF(E10=0,1,0)*$F$2)*100,0))</x:f>
        <x:v>60</x:v>
      </x:c>
      <x:c r="G10" s="1" t="str">
        <x:f>IF(C10=0,"缺口",IF(E10&gt;0,"證據缺口",IF(D10&lt;1,"選項缺口","待審查")))</x:f>
        <x:v>選項缺口</x:v>
      </x:c>
      <x:c r="H10" s="1"/>
      <x:c r="I10" s="1"/>
    </x:row>
    <x:row r="11" ht="24" customHeight="1">
      <x:c r="A11" s="1" t="str">
        <x:v>TW</x:v>
      </x:c>
      <x:c r="B11" s="1" t="str">
        <x:v>B3</x:v>
      </x:c>
      <x:c r="C11" s="1" t="n">
        <x:f>COUNTIFS('商品目錄'!$D$6:$D$20,A11,'商品目錄'!$C$6:$C$20,B11,'商品目錄'!$E$6:$E$20,"Y")</x:f>
        <x:v>0</x:v>
      </x:c>
      <x:c r="D11" s="6" t="n">
        <x:f>IF($B$2&lt;=0,0,MIN(1,C11/$B$2))</x:f>
        <x:v>0</x:v>
      </x:c>
      <x:c r="E11" s="1" t="n">
        <x:f>COUNTIFS('商品目錄'!$D$6:$D$20,A11,'商品目錄'!$C$6:$C$20,B11,'商品目錄'!$E$6:$E$20,"Y",'商品目錄'!$F$6:$F$20,"missing")</x:f>
        <x:v>0</x:v>
      </x:c>
      <x:c r="F11" s="1" t="n">
        <x:f>IF(C11=0,0,ROUND((D11*$D$2+IF(E11=0,1,0)*$F$2)*100,0))</x:f>
        <x:v>0</x:v>
      </x:c>
      <x:c r="G11" s="1" t="str">
        <x:f>IF(C11=0,"缺口",IF(E11&gt;0,"證據缺口",IF(D11&lt;1,"選項缺口","待審查")))</x:f>
        <x:v>缺口</x:v>
      </x:c>
      <x:c r="H11" s="1"/>
      <x:c r="I11" s="1"/>
    </x:row>
    <x:row r="12" ht="24" customHeight="1">
      <x:c r="A12" s="1" t="str">
        <x:v>JP</x:v>
      </x:c>
      <x:c r="B12" s="1" t="str">
        <x:v>B1</x:v>
      </x:c>
      <x:c r="C12" s="1" t="n">
        <x:f>COUNTIFS('商品目錄'!$D$6:$D$20,A12,'商品目錄'!$C$6:$C$20,B12,'商品目錄'!$E$6:$E$20,"Y")</x:f>
        <x:v>1</x:v>
      </x:c>
      <x:c r="D12" s="6" t="n">
        <x:f>IF($B$2&lt;=0,0,MIN(1,C12/$B$2))</x:f>
        <x:v>0.3333333333333333</x:v>
      </x:c>
      <x:c r="E12" s="1" t="n">
        <x:f>COUNTIFS('商品目錄'!$D$6:$D$20,A12,'商品目錄'!$C$6:$C$20,B12,'商品目錄'!$E$6:$E$20,"Y",'商品目錄'!$F$6:$F$20,"missing")</x:f>
        <x:v>1</x:v>
      </x:c>
      <x:c r="F12" s="1" t="n">
        <x:f>IF(C12=0,0,ROUND((D12*$D$2+IF(E12=0,1,0)*$F$2)*100,0))</x:f>
        <x:v>20</x:v>
      </x:c>
      <x:c r="G12" s="1" t="str">
        <x:f>IF(C12=0,"缺口",IF(E12&gt;0,"證據缺口",IF(D12&lt;1,"選項缺口","待審查")))</x:f>
        <x:v>證據缺口</x:v>
      </x:c>
      <x:c r="H12" s="1"/>
      <x:c r="I12" s="1"/>
    </x:row>
    <x:row r="13" ht="24" customHeight="1">
      <x:c r="A13" s="1" t="str">
        <x:v>JP</x:v>
      </x:c>
      <x:c r="B13" s="1" t="str">
        <x:v>B2</x:v>
      </x:c>
      <x:c r="C13" s="1" t="n">
        <x:f>COUNTIFS('商品目錄'!$D$6:$D$20,A13,'商品目錄'!$C$6:$C$20,B13,'商品目錄'!$E$6:$E$20,"Y")</x:f>
        <x:v>1</x:v>
      </x:c>
      <x:c r="D13" s="6" t="n">
        <x:f>IF($B$2&lt;=0,0,MIN(1,C13/$B$2))</x:f>
        <x:v>0.3333333333333333</x:v>
      </x:c>
      <x:c r="E13" s="1" t="n">
        <x:f>COUNTIFS('商品目錄'!$D$6:$D$20,A13,'商品目錄'!$C$6:$C$20,B13,'商品目錄'!$E$6:$E$20,"Y",'商品目錄'!$F$6:$F$20,"missing")</x:f>
        <x:v>0</x:v>
      </x:c>
      <x:c r="F13" s="1" t="n">
        <x:f>IF(C13=0,0,ROUND((D13*$D$2+IF(E13=0,1,0)*$F$2)*100,0))</x:f>
        <x:v>60</x:v>
      </x:c>
      <x:c r="G13" s="1" t="str">
        <x:f>IF(C13=0,"缺口",IF(E13&gt;0,"證據缺口",IF(D13&lt;1,"選項缺口","待審查")))</x:f>
        <x:v>選項缺口</x:v>
      </x:c>
      <x:c r="H13" s="1"/>
      <x:c r="I13" s="1"/>
    </x:row>
    <x:row r="14" ht="24" customHeight="1">
      <x:c r="A14" s="1" t="str">
        <x:v>JP</x:v>
      </x:c>
      <x:c r="B14" s="1" t="str">
        <x:v>B3</x:v>
      </x:c>
      <x:c r="C14" s="1" t="n">
        <x:f>COUNTIFS('商品目錄'!$D$6:$D$20,A14,'商品目錄'!$C$6:$C$20,B14,'商品目錄'!$E$6:$E$20,"Y")</x:f>
        <x:v>0</x:v>
      </x:c>
      <x:c r="D14" s="6" t="n">
        <x:f>IF($B$2&lt;=0,0,MIN(1,C14/$B$2))</x:f>
        <x:v>0</x:v>
      </x:c>
      <x:c r="E14" s="1" t="n">
        <x:f>COUNTIFS('商品目錄'!$D$6:$D$20,A14,'商品目錄'!$C$6:$C$20,B14,'商品目錄'!$E$6:$E$20,"Y",'商品目錄'!$F$6:$F$20,"missing")</x:f>
        <x:v>0</x:v>
      </x:c>
      <x:c r="F14" s="1" t="n">
        <x:f>IF(C14=0,0,ROUND((D14*$D$2+IF(E14=0,1,0)*$F$2)*100,0))</x:f>
        <x:v>0</x:v>
      </x:c>
      <x:c r="G14" s="1" t="str">
        <x:f>IF(C14=0,"缺口",IF(E14&gt;0,"證據缺口",IF(D14&lt;1,"選項缺口","待審查")))</x:f>
        <x:v>缺口</x:v>
      </x:c>
      <x:c r="H14" s="1"/>
      <x:c r="I14" s="1"/>
    </x:row>
    <x:row r="15" ht="24" customHeight="1">
      <x:c r="A15" s="1" t="str">
        <x:v>KR</x:v>
      </x:c>
      <x:c r="B15" s="1" t="str">
        <x:v>B1</x:v>
      </x:c>
      <x:c r="C15" s="1" t="n">
        <x:f>COUNTIFS('商品目錄'!$D$6:$D$20,A15,'商品目錄'!$C$6:$C$20,B15,'商品目錄'!$E$6:$E$20,"Y")</x:f>
        <x:v>0</x:v>
      </x:c>
      <x:c r="D15" s="6" t="n">
        <x:f>IF($B$2&lt;=0,0,MIN(1,C15/$B$2))</x:f>
        <x:v>0</x:v>
      </x:c>
      <x:c r="E15" s="1" t="n">
        <x:f>COUNTIFS('商品目錄'!$D$6:$D$20,A15,'商品目錄'!$C$6:$C$20,B15,'商品目錄'!$E$6:$E$20,"Y",'商品目錄'!$F$6:$F$20,"missing")</x:f>
        <x:v>0</x:v>
      </x:c>
      <x:c r="F15" s="1" t="n">
        <x:f>IF(C15=0,0,ROUND((D15*$D$2+IF(E15=0,1,0)*$F$2)*100,0))</x:f>
        <x:v>0</x:v>
      </x:c>
      <x:c r="G15" s="1" t="str">
        <x:f>IF(C15=0,"缺口",IF(E15&gt;0,"證據缺口",IF(D15&lt;1,"選項缺口","待審查")))</x:f>
        <x:v>缺口</x:v>
      </x:c>
      <x:c r="H15" s="1"/>
      <x:c r="I15" s="1"/>
    </x:row>
    <x:row r="16" ht="24" customHeight="1">
      <x:c r="A16" s="1" t="str">
        <x:v>KR</x:v>
      </x:c>
      <x:c r="B16" s="1" t="str">
        <x:v>B2</x:v>
      </x:c>
      <x:c r="C16" s="1" t="n">
        <x:f>COUNTIFS('商品目錄'!$D$6:$D$20,A16,'商品目錄'!$C$6:$C$20,B16,'商品目錄'!$E$6:$E$20,"Y")</x:f>
        <x:v>0</x:v>
      </x:c>
      <x:c r="D16" s="6" t="n">
        <x:f>IF($B$2&lt;=0,0,MIN(1,C16/$B$2))</x:f>
        <x:v>0</x:v>
      </x:c>
      <x:c r="E16" s="1" t="n">
        <x:f>COUNTIFS('商品目錄'!$D$6:$D$20,A16,'商品目錄'!$C$6:$C$20,B16,'商品目錄'!$E$6:$E$20,"Y",'商品目錄'!$F$6:$F$20,"missing")</x:f>
        <x:v>0</x:v>
      </x:c>
      <x:c r="F16" s="1" t="n">
        <x:f>IF(C16=0,0,ROUND((D16*$D$2+IF(E16=0,1,0)*$F$2)*100,0))</x:f>
        <x:v>0</x:v>
      </x:c>
      <x:c r="G16" s="1" t="str">
        <x:f>IF(C16=0,"缺口",IF(E16&gt;0,"證據缺口",IF(D16&lt;1,"選項缺口","待審查")))</x:f>
        <x:v>缺口</x:v>
      </x:c>
      <x:c r="H16" s="1"/>
      <x:c r="I16" s="1"/>
    </x:row>
    <x:row r="17" ht="24" customHeight="1">
      <x:c r="A17" s="1" t="str">
        <x:v>KR</x:v>
      </x:c>
      <x:c r="B17" s="1" t="str">
        <x:v>B3</x:v>
      </x:c>
      <x:c r="C17" s="1" t="n">
        <x:f>COUNTIFS('商品目錄'!$D$6:$D$20,A17,'商品目錄'!$C$6:$C$20,B17,'商品目錄'!$E$6:$E$20,"Y")</x:f>
        <x:v>1</x:v>
      </x:c>
      <x:c r="D17" s="6" t="n">
        <x:f>IF($B$2&lt;=0,0,MIN(1,C17/$B$2))</x:f>
        <x:v>0.3333333333333333</x:v>
      </x:c>
      <x:c r="E17" s="1" t="n">
        <x:f>COUNTIFS('商品目錄'!$D$6:$D$20,A17,'商品目錄'!$C$6:$C$20,B17,'商品目錄'!$E$6:$E$20,"Y",'商品目錄'!$F$6:$F$20,"missing")</x:f>
        <x:v>0</x:v>
      </x:c>
      <x:c r="F17" s="1" t="n">
        <x:f>IF(C17=0,0,ROUND((D17*$D$2+IF(E17=0,1,0)*$F$2)*100,0))</x:f>
        <x:v>60</x:v>
      </x:c>
      <x:c r="G17" s="1" t="str">
        <x:f>IF(C17=0,"缺口",IF(E17&gt;0,"證據缺口",IF(D17&lt;1,"選項缺口","待審查")))</x:f>
        <x:v>選項缺口</x:v>
      </x:c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例外紀錄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例外編號</x:v>
      </x:c>
      <x:c r="B4" s="5" t="str">
        <x:v>地區</x:v>
      </x:c>
      <x:c r="C4" s="5" t="str">
        <x:v>價格區間</x:v>
      </x:c>
      <x:c r="D4" s="5" t="str">
        <x:v>原因</x:v>
      </x:c>
      <x:c r="E4" s="5" t="str">
        <x:v>負責人</x:v>
      </x:c>
      <x:c r="F4" s="5" t="str">
        <x:v>措施</x:v>
      </x:c>
      <x:c r="G4" s="5" t="str">
        <x:v>期限</x:v>
      </x:c>
      <x:c r="H4" s="5" t="str">
        <x:v>證據</x:v>
      </x:c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X-001</x:v>
      </x:c>
      <x:c r="B6" s="1" t="str">
        <x:v>TW</x:v>
      </x:c>
      <x:c r="C6" s="1" t="str">
        <x:v>B3</x:v>
      </x:c>
      <x:c r="D6" s="1" t="str">
        <x:v>虛構的缺貨情境</x:v>
      </x:c>
      <x:c r="E6" s="1" t="str">
        <x:v>目錄負責人</x:v>
      </x:c>
      <x:c r="F6" s="1" t="str">
        <x:v>確認替代選項</x:v>
      </x:c>
      <x:c r="G6" s="1" t="str">
        <x:v>2026-10-22</x:v>
      </x:c>
      <x:c r="H6" s="1" t="str">
        <x:v>待處理</x:v>
      </x:c>
      <x:c r="I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4" hidden="0" customWidth="1"/>
    <x:col min="3" max="3" width="4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方法與限制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規則</x:v>
      </x:c>
      <x:c r="B4" s="5" t="str">
        <x:v>方法</x:v>
      </x:c>
      <x:c r="C4" s="5" t="str">
        <x:v>限制</x:v>
      </x:c>
      <x:c r="D4" s="5"/>
      <x:c r="E4" s="5"/>
      <x:c r="F4" s="5"/>
      <x:c r="G4" s="5"/>
      <x:c r="H4" s="5"/>
      <x:c r="I4" s="5"/>
    </x:row>
    <x:row r="5" ht="64" customHeight="1">
      <x:c r="A5" s="1" t="str">
        <x:v>可調整目標選項數</x:v>
      </x:c>
      <x:c r="B5" s="7" t="str">
        <x:v>各地區與價格區間以三個可供應選項為目標，可自行調整。</x:v>
      </x:c>
      <x:c r="C5" s="7" t="str">
        <x:v>範例資料均為虛構</x:v>
      </x:c>
      <x:c r="D5" s="1"/>
      <x:c r="E5" s="1"/>
      <x:c r="F5" s="1"/>
      <x:c r="G5" s="1"/>
      <x:c r="H5" s="1"/>
      <x:c r="I5" s="1"/>
    </x:row>
    <x:row r="6" ht="64" customHeight="1">
      <x:c r="A6" s="1" t="str">
        <x:v>選擇權重</x:v>
      </x:c>
      <x:c r="B6" s="7" t="str">
        <x:v>選項涵蓋率占六成，證據完整度占四成；權重可調整。</x:v>
      </x:c>
      <x:c r="C6" s="7" t="str">
        <x:v>分數不等於法定可及性認證</x:v>
      </x:c>
      <x:c r="D6" s="1"/>
      <x:c r="E6" s="1"/>
      <x:c r="F6" s="1"/>
      <x:c r="G6" s="1"/>
      <x:c r="H6" s="1"/>
      <x:c r="I6" s="1"/>
    </x:row>
    <x:row r="7" ht="64" customHeight="1">
      <x:c r="A7" s="1" t="str">
        <x:v>合格選項數</x:v>
      </x:c>
      <x:c r="B7" s="7" t="str">
        <x:v>按地區、價格區間及可供應狀態計數；須另行查核重複品項。</x:v>
      </x:c>
      <x:c r="C7" s="7" t="str">
        <x:v>來源限制</x:v>
      </x:c>
      <x:c r="D7" s="1"/>
      <x:c r="E7" s="1"/>
      <x:c r="F7" s="1"/>
      <x:c r="G7" s="1"/>
      <x:c r="H7" s="1"/>
      <x:c r="I7" s="1"/>
    </x:row>
    <x:row r="8" ht="64" customHeight="1">
      <x:c r="A8" s="1" t="str">
        <x:v>缺少證據數</x:v>
      </x:c>
      <x:c r="B8" s="7" t="str">
        <x:v>計算標為 missing 的可供應品項；不得推測人口屬性。</x:v>
      </x:c>
      <x:c r="C8" s="7" t="str">
        <x:v>分數不等於法定可及性認證</x:v>
      </x:c>
      <x:c r="D8" s="1"/>
      <x:c r="E8" s="1"/>
      <x:c r="F8" s="1"/>
      <x:c r="G8" s="1"/>
      <x:c r="H8" s="1"/>
      <x:c r="I8" s="1"/>
    </x:row>
    <x:row r="9" ht="64" customHeight="1">
      <x:c r="A9" s="1" t="str">
        <x:v>決策</x:v>
      </x:c>
      <x:c r="B9" s="7" t="str">
        <x:v>僅是決策輔助，不是市場基準或合規認證。</x:v>
      </x:c>
      <x:c r="C9" s="7" t="str">
        <x:v>分數不等於法定可及性認證</x:v>
      </x:c>
      <x:c r="D9" s="1"/>
      <x:c r="E9" s="1"/>
      <x:c r="F9" s="1"/>
      <x:c r="G9" s="1"/>
      <x:c r="H9" s="1"/>
      <x:c r="I9" s="1"/>
    </x:row>
    <x:row r="10" ht="64" customHeight="1">
      <x:c r="A10" s="1" t="str">
        <x:v>更新</x:v>
      </x:c>
      <x:c r="B10" s="7" t="str">
        <x:v>每季及目錄異動時更新，核對供應商證據與日期。</x:v>
      </x:c>
      <x:c r="C10" s="7" t="str">
        <x:v>v1.0 • 2026-10-15</x:v>
      </x:c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45" hidden="0" customWidth="1"/>
    <x:col min="9" max="9" width="19" hidden="0" customWidth="1"/>
  </x:cols>
  <x:sheetData>
    <x:row r="1" ht="24" customHeight="1">
      <x:c r="A1" s="3" t="str">
        <x:v>企業贈禮目錄多樣性評分表 — 品質檢查</x:v>
      </x:c>
      <x:c r="B1" s="3"/>
      <x:c r="C1" s="3"/>
      <x:c r="D1" s="3"/>
      <x:c r="E1" s="3"/>
      <x:c r="F1" s="3"/>
      <x:c r="G1" s="3"/>
      <x:c r="H1" s="3"/>
      <x:c r="I1" s="3"/>
    </x:row>
    <x:row r="2" ht="24" customHeight="1">
      <x:c r="A2" s="1" t="str">
        <x:v>v1.0 • 2026-10-15</x:v>
      </x:c>
      <x:c r="B2" s="1" t="str">
        <x:v>僅供示範的虛構資料。請以附日期的供應商證據取代所有範例列。</x:v>
      </x:c>
      <x:c r="C2" s="1"/>
      <x:c r="D2" s="1"/>
      <x:c r="E2" s="1"/>
      <x:c r="F2" s="1"/>
      <x:c r="G2" s="1"/>
      <x:c r="H2" s="1"/>
      <x:c r="I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5" t="str">
        <x:v>檢查</x:v>
      </x:c>
      <x:c r="B4" s="5" t="str">
        <x:v>結果</x:v>
      </x:c>
      <x:c r="C4" s="5" t="str">
        <x:v>驗收</x:v>
      </x:c>
      <x:c r="D4" s="5"/>
      <x:c r="E4" s="5"/>
      <x:c r="F4" s="5"/>
      <x:c r="G4" s="5"/>
      <x:c r="H4" s="5"/>
      <x:c r="I4" s="5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4" customHeight="1">
      <x:c r="A6" s="1" t="str">
        <x:v>重複品項編號</x:v>
      </x:c>
      <x:c r="B6" s="1" t="n">
        <x:f>COUNTIF('商品目錄'!$I$6:$I$20,"DUP")</x:f>
        <x:v>0</x:v>
      </x:c>
      <x:c r="C6" s="1"/>
      <x:c r="D6" s="1"/>
      <x:c r="E6" s="1"/>
      <x:c r="F6" s="1"/>
      <x:c r="G6" s="1"/>
      <x:c r="H6" s="1"/>
      <x:c r="I6" s="1"/>
    </x:row>
    <x:row r="7" ht="24" customHeight="1">
      <x:c r="A7" s="1" t="str">
        <x:v>缺少證據標記</x:v>
      </x:c>
      <x:c r="B7" s="1" t="n">
        <x:f>COUNTIF('商品目錄'!$F$6:$F$20,"missing")</x:f>
        <x:v>3</x:v>
      </x:c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無法供應範例列</x:v>
      </x:c>
      <x:c r="B8" s="1" t="n">
        <x:f>COUNTIF('商品目錄'!$E$6:$E$20,"N")</x:f>
        <x:v>1</x:v>
      </x:c>
      <x:c r="C8" s="1"/>
      <x:c r="D8" s="1"/>
      <x:c r="E8" s="1"/>
      <x:c r="F8" s="1"/>
      <x:c r="G8" s="1"/>
      <x:c r="H8" s="1"/>
      <x:c r="I8" s="1"/>
    </x:row>
    <x:row r="9" ht="24" customHeight="1">
      <x:c r="A9" s="1" t="str">
        <x:v>權重合計為一</x:v>
      </x:c>
      <x:c r="B9" s="1" t="str">
        <x:f>IF(AND('評分'!$B$2&gt;0,'評分'!$D$2&gt;=0,'評分'!$F$2&gt;=0,ABS('評分'!$D$2+'評分'!$F$2-1)&lt;0.000001),"PASS","CHECK")</x:f>
        <x:v>PASS</x:v>
      </x:c>
      <x:c r="C9" s="1"/>
      <x:c r="D9" s="1"/>
      <x:c r="E9" s="1"/>
      <x:c r="F9" s="1"/>
      <x:c r="G9" s="1"/>
      <x:c r="H9" s="1"/>
      <x:c r="I9" s="1"/>
    </x:row>
    <x:row r="10" ht="24" customHeight="1">
      <x:c r="A10" s="1" t="str">
        <x:v>整體結果</x:v>
      </x:c>
      <x:c r="B10" s="1" t="str">
        <x:f>IF(AND(B6=0,B9="PASS"),"待審查","CHECK")</x:f>
        <x:v>待審查</x:v>
      </x:c>
      <x:c r="C10" s="1"/>
      <x:c r="D10" s="1"/>
      <x:c r="E10" s="1"/>
      <x:c r="F10" s="1"/>
      <x:c r="G10" s="1"/>
      <x:c r="H10" s="1"/>
      <x:c r="I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</x:sheetData>
  <x:pageMargins left="0.7" right="0.7" top="0.75" bottom="0.75" header="0.3" footer="0.3"/>
</x:worksheet>
</file>