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7751aa15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ac579fcb12c743ba"/>
    <x:sheet xmlns:r="http://schemas.openxmlformats.org/officeDocument/2006/relationships" name="商品一覧" sheetId="2" r:id="Rc62a454d041c4571"/>
    <x:sheet xmlns:r="http://schemas.openxmlformats.org/officeDocument/2006/relationships" name="配送先" sheetId="3" r:id="R08d54242af5a409f"/>
    <x:sheet xmlns:r="http://schemas.openxmlformats.org/officeDocument/2006/relationships" name="価格帯" sheetId="4" r:id="R379fda254f4b43fd"/>
    <x:sheet xmlns:r="http://schemas.openxmlformats.org/officeDocument/2006/relationships" name="利用しやすさの根拠" sheetId="5" r:id="R865f31ba18cc4a90"/>
    <x:sheet xmlns:r="http://schemas.openxmlformats.org/officeDocument/2006/relationships" name="在庫" sheetId="6" r:id="Rf3198582dee54e87"/>
    <x:sheet xmlns:r="http://schemas.openxmlformats.org/officeDocument/2006/relationships" name="評価" sheetId="7" r:id="Rb3a1e8af485943de"/>
    <x:sheet xmlns:r="http://schemas.openxmlformats.org/officeDocument/2006/relationships" name="例外記録" sheetId="8" r:id="R96efcf64ca3f4ffd"/>
    <x:sheet xmlns:r="http://schemas.openxmlformats.org/officeDocument/2006/relationships" name="方法" sheetId="9" r:id="Rd54b16bb2f7346fa"/>
    <x:sheet xmlns:r="http://schemas.openxmlformats.org/officeDocument/2006/relationships" name="品質確認" sheetId="10" r:id="R0272038f96344e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sz val="10"/>
      <x:name val="Noto Sans CJK JP"/>
    </x:font>
    <x:font>
      <x:b/>
      <x:sz val="14"/>
      <x:color rgb="FFFFFFFF"/>
      <x:name val="Noto Sans CJK JP"/>
    </x:font>
    <x:font>
      <x:b/>
      <x:sz val="10"/>
      <x:color rgb="FF17324D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B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ede1a843a437a" /><Relationship Type="http://schemas.openxmlformats.org/officeDocument/2006/relationships/theme" Target="/xl/theme/theme1.xml" Id="Rbb2bc69f8cb54c40" /><Relationship Type="http://schemas.openxmlformats.org/officeDocument/2006/relationships/sharedStrings" Target="/xl/sharedStrings.xml" Id="R6fe71cf3dfb145d1" /><Relationship Type="http://schemas.openxmlformats.org/officeDocument/2006/relationships/worksheet" Target="/xl/worksheets/sheet1.xml" Id="Rac579fcb12c743ba" /><Relationship Type="http://schemas.openxmlformats.org/officeDocument/2006/relationships/worksheet" Target="/xl/worksheets/sheet2.xml" Id="Rc62a454d041c4571" /><Relationship Type="http://schemas.openxmlformats.org/officeDocument/2006/relationships/worksheet" Target="/xl/worksheets/sheet3.xml" Id="R08d54242af5a409f" /><Relationship Type="http://schemas.openxmlformats.org/officeDocument/2006/relationships/worksheet" Target="/xl/worksheets/sheet4.xml" Id="R379fda254f4b43fd" /><Relationship Type="http://schemas.openxmlformats.org/officeDocument/2006/relationships/worksheet" Target="/xl/worksheets/sheet5.xml" Id="R865f31ba18cc4a90" /><Relationship Type="http://schemas.openxmlformats.org/officeDocument/2006/relationships/worksheet" Target="/xl/worksheets/sheet6.xml" Id="Rf3198582dee54e87" /><Relationship Type="http://schemas.openxmlformats.org/officeDocument/2006/relationships/worksheet" Target="/xl/worksheets/sheet7.xml" Id="Rb3a1e8af485943de" /><Relationship Type="http://schemas.openxmlformats.org/officeDocument/2006/relationships/worksheet" Target="/xl/worksheets/sheet8.xml" Id="R96efcf64ca3f4ffd" /><Relationship Type="http://schemas.openxmlformats.org/officeDocument/2006/relationships/worksheet" Target="/xl/worksheets/sheet9.xml" Id="Rd54b16bb2f7346fa" /><Relationship Type="http://schemas.openxmlformats.org/officeDocument/2006/relationships/worksheet" Target="/xl/worksheets/sheet10.xml" Id="R0272038f96344e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最初に読む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目的</x:v>
      </x:c>
      <x:c r="B4" s="5" t="str">
        <x:v>版</x:v>
      </x:c>
      <x:c r="C4" s="5" t="str">
        <x:v>担当者</x:v>
      </x:c>
      <x:c r="D4" s="5" t="str">
        <x:v>資料基準日</x:v>
      </x:c>
      <x:c r="E4" s="5"/>
      <x:c r="F4" s="5"/>
      <x:c r="G4" s="5"/>
      <x:c r="H4" s="5"/>
      <x:c r="I4" s="5"/>
    </x:row>
    <x:row r="5" ht="24" customHeight="1">
      <x:c r="A5" s="1" t="str">
        <x:v>法人向けギフト商品構成の多様性評価表</x:v>
      </x:c>
      <x:c r="B5" s="1" t="str">
        <x:v>v1.0 • 2026-10-15</x:v>
      </x:c>
      <x:c r="C5" s="1" t="str">
        <x:v>商品構成担当</x:v>
      </x:c>
      <x:c r="D5" s="1" t="str">
        <x:v>2026-10-15</x:v>
      </x:c>
      <x:c r="E5" s="1"/>
      <x:c r="F5" s="1"/>
      <x:c r="G5" s="1"/>
      <x:c r="H5" s="1"/>
      <x:c r="I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受取人の属性を推測しない</x:v>
      </x:c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資料の限界</x:v>
      </x:c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得点は法的な適合認証ではない</x:v>
      </x:c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例：架空の低予算商品。実在する商品や Giftpack の在庫ではありません。</x:v>
      </x:c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 t="str">
        <x:v>変更可能な選択肢目標</x:v>
      </x:c>
      <x:c r="B12" s="1" t="n">
        <x:v>3</x:v>
      </x:c>
      <x:c r="C12" s="1"/>
      <x:c r="D12" s="1"/>
      <x:c r="E12" s="1"/>
      <x:c r="F12" s="1"/>
      <x:c r="G12" s="1"/>
      <x:c r="H12" s="1"/>
      <x:c r="I12" s="1"/>
    </x:row>
    <x:row r="13" ht="24" customHeight="1">
      <x:c r="A13" s="1" t="str">
        <x:v>選択の重み</x:v>
      </x:c>
      <x:c r="B13" s="1" t="n">
        <x:v>0.6</x:v>
      </x:c>
      <x:c r="C13" s="1"/>
      <x:c r="D13" s="1"/>
      <x:c r="E13" s="1"/>
      <x:c r="F13" s="1"/>
      <x:c r="G13" s="1"/>
      <x:c r="H13" s="1"/>
      <x:c r="I13" s="1"/>
    </x:row>
    <x:row r="14" ht="24" customHeight="1">
      <x:c r="A14" s="1" t="str">
        <x:v>根拠の重み</x:v>
      </x:c>
      <x:c r="B14" s="1" t="n">
        <x:v>0.4</x:v>
      </x:c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 t="str">
        <x:v>1</x:v>
      </x:c>
      <x:c r="B16" s="1" t="str">
        <x:v>商品入力</x:v>
      </x:c>
      <x:c r="C16" s="1"/>
      <x:c r="D16" s="1"/>
      <x:c r="E16" s="1"/>
      <x:c r="F16" s="1"/>
      <x:c r="G16" s="1"/>
      <x:c r="H16" s="1"/>
      <x:c r="I16" s="1"/>
    </x:row>
    <x:row r="17" ht="24" customHeight="1">
      <x:c r="A17" s="1" t="str">
        <x:v>2</x:v>
      </x:c>
      <x:c r="B17" s="1" t="str">
        <x:v>配送対象 + 予算区分</x:v>
      </x:c>
      <x:c r="C17" s="1"/>
      <x:c r="D17" s="1"/>
      <x:c r="E17" s="1"/>
      <x:c r="F17" s="1"/>
      <x:c r="G17" s="1"/>
      <x:c r="H17" s="1"/>
      <x:c r="I17" s="1"/>
    </x:row>
    <x:row r="18" ht="24" customHeight="1">
      <x:c r="A18" s="1" t="str">
        <x:v>3</x:v>
      </x:c>
      <x:c r="B18" s="1" t="str">
        <x:v>充足評価 + 品質確認</x:v>
      </x:c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商品入力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商品識別子</x:v>
      </x:c>
      <x:c r="B4" s="5" t="str">
        <x:v>分類</x:v>
      </x:c>
      <x:c r="C4" s="5" t="str">
        <x:v>価格帯</x:v>
      </x:c>
      <x:c r="D4" s="5" t="str">
        <x:v>配送先</x:v>
      </x:c>
      <x:c r="E4" s="5" t="str">
        <x:v>提供可（Y/N）</x:v>
      </x:c>
      <x:c r="F4" s="5" t="str">
        <x:v>根拠番号または missing</x:v>
      </x:c>
      <x:c r="G4" s="5" t="str">
        <x:v>在庫確認日</x:v>
      </x:c>
      <x:c r="H4" s="5" t="str">
        <x:v>出典メモ</x:v>
      </x:c>
      <x:c r="I4" s="5" t="str">
        <x:v>重複確認</x:v>
      </x:c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卓上用品</x:v>
      </x:c>
      <x:c r="C6" s="1" t="str">
        <x:v>B1</x:v>
      </x:c>
      <x:c r="D6" s="1" t="str">
        <x:v>US</x:v>
      </x:c>
      <x:c r="E6" s="1" t="str">
        <x:v>Y</x:v>
      </x:c>
      <x:c r="F6" s="1" t="str">
        <x:v>E-001</x:v>
      </x:c>
      <x:c r="G6" s="1" t="str">
        <x:v>2026-10-01</x:v>
      </x:c>
      <x:c r="H6" s="1" t="str">
        <x:v>例：架空の低予算商品。実在する商品や Giftpack の在庫ではありません。</x:v>
      </x:c>
      <x:c r="I6" s="1" t="str">
        <x:f>IF(A6="","",IF(COUNTIF($A$6:$A$20,A6)&gt;1,"DUP","OK"))</x:f>
        <x:v>OK</x:v>
      </x:c>
    </x:row>
    <x:row r="7" ht="24" customHeight="1">
      <x:c r="A7" s="1" t="str">
        <x:v>G-002</x:v>
      </x:c>
      <x:c r="B7" s="1" t="str">
        <x:v>飲料容器</x:v>
      </x:c>
      <x:c r="C7" s="1" t="str">
        <x:v>B1</x:v>
      </x:c>
      <x:c r="D7" s="1" t="str">
        <x:v>US</x:v>
      </x:c>
      <x:c r="E7" s="1" t="str">
        <x:v>Y</x:v>
      </x:c>
      <x:c r="F7" s="1" t="str">
        <x:v>missing</x:v>
      </x:c>
      <x:c r="G7" s="1" t="str">
        <x:v>2026-10-01</x:v>
      </x:c>
      <x:c r="H7" s="1" t="str">
        <x:v>例：架空の低予算商品。実在する商品や Giftpack の在庫ではありません。</x:v>
      </x:c>
      <x:c r="I7" s="1" t="str">
        <x:f>IF(A7="","",IF(COUNTIF($A$6:$A$20,A7)&gt;1,"DUP","OK"))</x:f>
        <x:v>OK</x:v>
      </x:c>
    </x:row>
    <x:row r="8" ht="24" customHeight="1">
      <x:c r="A8" s="1" t="str">
        <x:v>G-003</x:v>
      </x:c>
      <x:c r="B8" s="1" t="str">
        <x:v>繊維製品</x:v>
      </x:c>
      <x:c r="C8" s="1" t="str">
        <x:v>B2</x:v>
      </x:c>
      <x:c r="D8" s="1" t="str">
        <x:v>US</x:v>
      </x:c>
      <x:c r="E8" s="1" t="str">
        <x:v>Y</x:v>
      </x:c>
      <x:c r="F8" s="1" t="str">
        <x:v>E-002</x:v>
      </x:c>
      <x:c r="G8" s="1" t="str">
        <x:v>2026-10-01</x:v>
      </x:c>
      <x:c r="H8" s="1" t="str">
        <x:v>例：架空の低予算商品。実在する商品や Giftpack の在庫ではありません。</x:v>
      </x:c>
      <x:c r="I8" s="1" t="str">
        <x:f>IF(A8="","",IF(COUNTIF($A$6:$A$20,A8)&gt;1,"DUP","OK"))</x:f>
        <x:v>OK</x:v>
      </x:c>
    </x:row>
    <x:row r="9" ht="24" customHeight="1">
      <x:c r="A9" s="1" t="str">
        <x:v>G-004</x:v>
      </x:c>
      <x:c r="B9" s="1" t="str">
        <x:v>卓上用品</x:v>
      </x:c>
      <x:c r="C9" s="1" t="str">
        <x:v>B2</x:v>
      </x:c>
      <x:c r="D9" s="1" t="str">
        <x:v>TW</x:v>
      </x:c>
      <x:c r="E9" s="1" t="str">
        <x:v>Y</x:v>
      </x:c>
      <x:c r="F9" s="1" t="str">
        <x:v>E-003</x:v>
      </x:c>
      <x:c r="G9" s="1" t="str">
        <x:v>2026-10-01</x:v>
      </x:c>
      <x:c r="H9" s="1" t="str">
        <x:v>例：架空の低予算商品。実在する商品や Giftpack の在庫ではありません。</x:v>
      </x:c>
      <x:c r="I9" s="1" t="str">
        <x:f>IF(A9="","",IF(COUNTIF($A$6:$A$20,A9)&gt;1,"DUP","OK"))</x:f>
        <x:v>OK</x:v>
      </x:c>
    </x:row>
    <x:row r="10" ht="24" customHeight="1">
      <x:c r="A10" s="1" t="str">
        <x:v>G-005</x:v>
      </x:c>
      <x:c r="B10" s="1" t="str">
        <x:v>飲料容器</x:v>
      </x:c>
      <x:c r="C10" s="1" t="str">
        <x:v>B3</x:v>
      </x:c>
      <x:c r="D10" s="1" t="str">
        <x:v>TW</x:v>
      </x:c>
      <x:c r="E10" s="1" t="str">
        <x:v>N</x:v>
      </x:c>
      <x:c r="F10" s="1" t="str">
        <x:v>missing</x:v>
      </x:c>
      <x:c r="G10" s="1" t="str">
        <x:v>2026-10-01</x:v>
      </x:c>
      <x:c r="H10" s="1" t="str">
        <x:v>例：架空の低予算商品。実在する商品や Giftpack の在庫ではありません。</x:v>
      </x:c>
      <x:c r="I10" s="1" t="str">
        <x:f>IF(A10="","",IF(COUNTIF($A$6:$A$20,A10)&gt;1,"DUP","OK"))</x:f>
        <x:v>OK</x:v>
      </x:c>
    </x:row>
    <x:row r="11" ht="24" customHeight="1">
      <x:c r="A11" s="1" t="str">
        <x:v>G-006</x:v>
      </x:c>
      <x:c r="B11" s="1" t="str">
        <x:v>繊維製品</x:v>
      </x:c>
      <x:c r="C11" s="1" t="str">
        <x:v>B1</x:v>
      </x:c>
      <x:c r="D11" s="1" t="str">
        <x:v>JP</x:v>
      </x:c>
      <x:c r="E11" s="1" t="str">
        <x:v>Y</x:v>
      </x:c>
      <x:c r="F11" s="1" t="str">
        <x:v>missing</x:v>
      </x:c>
      <x:c r="G11" s="1" t="str">
        <x:v>2026-10-01</x:v>
      </x:c>
      <x:c r="H11" s="1" t="str">
        <x:v>例：架空の低予算商品。実在する商品や Giftpack の在庫ではありません。</x:v>
      </x:c>
      <x:c r="I11" s="1" t="str">
        <x:f>IF(A11="","",IF(COUNTIF($A$6:$A$20,A11)&gt;1,"DUP","OK"))</x:f>
        <x:v>OK</x:v>
      </x:c>
    </x:row>
    <x:row r="12" ht="24" customHeight="1">
      <x:c r="A12" s="1" t="str">
        <x:v>G-007</x:v>
      </x:c>
      <x:c r="B12" s="1" t="str">
        <x:v>卓上用品</x:v>
      </x:c>
      <x:c r="C12" s="1" t="str">
        <x:v>B2</x:v>
      </x:c>
      <x:c r="D12" s="1" t="str">
        <x:v>JP</x:v>
      </x:c>
      <x:c r="E12" s="1" t="str">
        <x:v>Y</x:v>
      </x:c>
      <x:c r="F12" s="1" t="str">
        <x:v>E-004</x:v>
      </x:c>
      <x:c r="G12" s="1" t="str">
        <x:v>2026-10-01</x:v>
      </x:c>
      <x:c r="H12" s="1" t="str">
        <x:v>例：架空の低予算商品。実在する商品や Giftpack の在庫ではありません。</x:v>
      </x:c>
      <x:c r="I12" s="1" t="str">
        <x:f>IF(A12="","",IF(COUNTIF($A$6:$A$20,A12)&gt;1,"DUP","OK"))</x:f>
        <x:v>OK</x:v>
      </x:c>
    </x:row>
    <x:row r="13" ht="24" customHeight="1">
      <x:c r="A13" s="1" t="str">
        <x:v>G-008</x:v>
      </x:c>
      <x:c r="B13" s="1" t="str">
        <x:v>飲料容器</x:v>
      </x:c>
      <x:c r="C13" s="1" t="str">
        <x:v>B3</x:v>
      </x:c>
      <x:c r="D13" s="1" t="str">
        <x:v>KR</x:v>
      </x:c>
      <x:c r="E13" s="1" t="str">
        <x:v>Y</x:v>
      </x:c>
      <x:c r="F13" s="1" t="str">
        <x:v>E-005</x:v>
      </x:c>
      <x:c r="G13" s="1" t="str">
        <x:v>2026-10-01</x:v>
      </x:c>
      <x:c r="H13" s="1" t="str">
        <x:v>例：架空の低予算商品。実在する商品や Giftpack の在庫ではありません。</x:v>
      </x:c>
      <x:c r="I13" s="1" t="str">
        <x:f>IF(A13="","",IF(COUNTIF($A$6:$A$20,A13)&gt;1,"DUP","OK"))</x:f>
        <x:v>OK</x:v>
      </x:c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配送対象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配送先</x:v>
      </x:c>
      <x:c r="B4" s="5" t="str">
        <x:v>変更可能な選択肢目標</x:v>
      </x:c>
      <x:c r="C4" s="5" t="str">
        <x:v>資料基準日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n">
        <x:v>3</x:v>
      </x:c>
      <x:c r="C6" s="1" t="str">
        <x:v>2026-10-15</x:v>
      </x:c>
      <x:c r="D6" s="1"/>
      <x:c r="E6" s="1"/>
      <x:c r="F6" s="1"/>
      <x:c r="G6" s="1"/>
      <x:c r="H6" s="1"/>
      <x:c r="I6" s="1"/>
    </x:row>
    <x:row r="7" ht="24" customHeight="1">
      <x:c r="A7" s="1" t="str">
        <x:v>TW</x:v>
      </x:c>
      <x:c r="B7" s="1" t="n">
        <x:v>3</x:v>
      </x:c>
      <x:c r="C7" s="1" t="str">
        <x:v>2026-10-15</x:v>
      </x:c>
      <x:c r="D7" s="1"/>
      <x:c r="E7" s="1"/>
      <x:c r="F7" s="1"/>
      <x:c r="G7" s="1"/>
      <x:c r="H7" s="1"/>
      <x:c r="I7" s="1"/>
    </x:row>
    <x:row r="8" ht="24" customHeight="1">
      <x:c r="A8" s="1" t="str">
        <x:v>JP</x:v>
      </x:c>
      <x:c r="B8" s="1" t="n">
        <x:v>3</x:v>
      </x:c>
      <x:c r="C8" s="1" t="str">
        <x:v>2026-10-15</x:v>
      </x:c>
      <x:c r="D8" s="1"/>
      <x:c r="E8" s="1"/>
      <x:c r="F8" s="1"/>
      <x:c r="G8" s="1"/>
      <x:c r="H8" s="1"/>
      <x:c r="I8" s="1"/>
    </x:row>
    <x:row r="9" ht="24" customHeight="1">
      <x:c r="A9" s="1" t="str">
        <x:v>KR</x:v>
      </x:c>
      <x:c r="B9" s="1" t="n">
        <x:v>3</x:v>
      </x:c>
      <x:c r="C9" s="1" t="str">
        <x:v>2026-10-15</x:v>
      </x:c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予算区分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価格帯</x:v>
      </x:c>
      <x:c r="B4" s="5" t="str">
        <x:v>下限</x:v>
      </x:c>
      <x:c r="C4" s="5" t="str">
        <x:v>上限</x:v>
      </x:c>
      <x:c r="D4" s="5" t="str">
        <x:v>例示の注記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B1</x:v>
      </x:c>
      <x:c r="B6" s="1" t="n">
        <x:v>0</x:v>
      </x:c>
      <x:c r="C6" s="1" t="n">
        <x:v>50</x:v>
      </x:c>
      <x:c r="D6" s="1" t="str">
        <x:v>架空の例</x:v>
      </x:c>
      <x:c r="E6" s="1"/>
      <x:c r="F6" s="1"/>
      <x:c r="G6" s="1"/>
      <x:c r="H6" s="1"/>
      <x:c r="I6" s="1"/>
    </x:row>
    <x:row r="7" ht="24" customHeight="1">
      <x:c r="A7" s="1" t="str">
        <x:v>B2</x:v>
      </x:c>
      <x:c r="B7" s="1" t="n">
        <x:v>51</x:v>
      </x:c>
      <x:c r="C7" s="1" t="n">
        <x:v>100</x:v>
      </x:c>
      <x:c r="D7" s="1" t="str">
        <x:v>架空の例</x:v>
      </x:c>
      <x:c r="E7" s="1"/>
      <x:c r="F7" s="1"/>
      <x:c r="G7" s="1"/>
      <x:c r="H7" s="1"/>
      <x:c r="I7" s="1"/>
    </x:row>
    <x:row r="8" ht="24" customHeight="1">
      <x:c r="A8" s="1" t="str">
        <x:v>B3</x:v>
      </x:c>
      <x:c r="B8" s="1" t="n">
        <x:v>101</x:v>
      </x:c>
      <x:c r="C8" s="1" t="n">
        <x:v>200</x:v>
      </x:c>
      <x:c r="D8" s="1" t="str">
        <x:v>架空の例</x:v>
      </x:c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利用しやすさの根拠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根拠番号</x:v>
      </x:c>
      <x:c r="B4" s="5" t="str">
        <x:v>商品識別子</x:v>
      </x:c>
      <x:c r="C4" s="5" t="str">
        <x:v>根拠の種類</x:v>
      </x:c>
      <x:c r="D4" s="5" t="str">
        <x:v>供給元資料</x:v>
      </x:c>
      <x:c r="E4" s="5" t="str">
        <x:v>確認日</x:v>
      </x:c>
      <x:c r="F4" s="5" t="str">
        <x:v>限界</x:v>
      </x:c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E-001</x:v>
      </x:c>
      <x:c r="B6" s="1" t="str">
        <x:v>G-001</x:v>
      </x:c>
      <x:c r="C6" s="1" t="str">
        <x:v>得点は法的な適合認証ではない</x:v>
      </x:c>
      <x:c r="D6" s="1" t="str">
        <x:v>架空の例</x:v>
      </x:c>
      <x:c r="E6" s="1" t="str">
        <x:v>2026-10-15</x:v>
      </x:c>
      <x:c r="F6" s="1" t="str">
        <x:v>得点は法的な適合認証ではない</x:v>
      </x:c>
      <x:c r="G6" s="1"/>
      <x:c r="H6" s="1"/>
      <x:c r="I6" s="1"/>
    </x:row>
    <x:row r="7" ht="24" customHeight="1">
      <x:c r="A7" s="1" t="str">
        <x:v>E-002</x:v>
      </x:c>
      <x:c r="B7" s="1" t="str">
        <x:v>G-003</x:v>
      </x:c>
      <x:c r="C7" s="1" t="str">
        <x:v>得点は法的な適合認証ではない</x:v>
      </x:c>
      <x:c r="D7" s="1" t="str">
        <x:v>架空の例</x:v>
      </x:c>
      <x:c r="E7" s="1" t="str">
        <x:v>2026-10-15</x:v>
      </x:c>
      <x:c r="F7" s="1" t="str">
        <x:v>得点は法的な適合認証ではない</x:v>
      </x:c>
      <x:c r="G7" s="1"/>
      <x:c r="H7" s="1"/>
      <x:c r="I7" s="1"/>
    </x:row>
    <x:row r="8" ht="24" customHeight="1">
      <x:c r="A8" s="1" t="str">
        <x:v>E-003</x:v>
      </x:c>
      <x:c r="B8" s="1" t="str">
        <x:v>G-004</x:v>
      </x:c>
      <x:c r="C8" s="1" t="str">
        <x:v>得点は法的な適合認証ではない</x:v>
      </x:c>
      <x:c r="D8" s="1" t="str">
        <x:v>架空の例</x:v>
      </x:c>
      <x:c r="E8" s="1" t="str">
        <x:v>2026-10-15</x:v>
      </x:c>
      <x:c r="F8" s="1" t="str">
        <x:v>得点は法的な適合認証ではない</x:v>
      </x:c>
      <x:c r="G8" s="1"/>
      <x:c r="H8" s="1"/>
      <x:c r="I8" s="1"/>
    </x:row>
    <x:row r="9" ht="24" customHeight="1">
      <x:c r="A9" s="1" t="str">
        <x:v>E-004</x:v>
      </x:c>
      <x:c r="B9" s="1" t="str">
        <x:v>G-007</x:v>
      </x:c>
      <x:c r="C9" s="1" t="str">
        <x:v>得点は法的な適合認証ではない</x:v>
      </x:c>
      <x:c r="D9" s="1" t="str">
        <x:v>架空の例</x:v>
      </x:c>
      <x:c r="E9" s="1" t="str">
        <x:v>2026-10-15</x:v>
      </x:c>
      <x:c r="F9" s="1" t="str">
        <x:v>得点は法的な適合認証ではない</x:v>
      </x:c>
      <x:c r="G9" s="1"/>
      <x:c r="H9" s="1"/>
      <x:c r="I9" s="1"/>
    </x:row>
    <x:row r="10" ht="24" customHeight="1">
      <x:c r="A10" s="1" t="str">
        <x:v>E-005</x:v>
      </x:c>
      <x:c r="B10" s="1" t="str">
        <x:v>G-008</x:v>
      </x:c>
      <x:c r="C10" s="1" t="str">
        <x:v>得点は法的な適合認証ではない</x:v>
      </x:c>
      <x:c r="D10" s="1" t="str">
        <x:v>架空の例</x:v>
      </x:c>
      <x:c r="E10" s="1" t="str">
        <x:v>2026-10-15</x:v>
      </x:c>
      <x:c r="F10" s="1" t="str">
        <x:v>得点は法的な適合認証ではない</x:v>
      </x:c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供給状況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商品識別子</x:v>
      </x:c>
      <x:c r="B4" s="5" t="str">
        <x:v>資料基準日</x:v>
      </x:c>
      <x:c r="C4" s="5" t="str">
        <x:v>提供可（Y/N）</x:v>
      </x:c>
      <x:c r="D4" s="5" t="str">
        <x:v>供給元の根拠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2026-10-01</x:v>
      </x:c>
      <x:c r="C6" s="1" t="str">
        <x:v>Y</x:v>
      </x:c>
      <x:c r="D6" s="1" t="str">
        <x:v>例示データは架空</x:v>
      </x:c>
      <x:c r="E6" s="1"/>
      <x:c r="F6" s="1"/>
      <x:c r="G6" s="1"/>
      <x:c r="H6" s="1"/>
      <x:c r="I6" s="1"/>
    </x:row>
    <x:row r="7" ht="24" customHeight="1">
      <x:c r="A7" s="1" t="str">
        <x:v>G-002</x:v>
      </x:c>
      <x:c r="B7" s="1" t="str">
        <x:v>2026-10-01</x:v>
      </x:c>
      <x:c r="C7" s="1" t="str">
        <x:v>Y</x:v>
      </x:c>
      <x:c r="D7" s="1" t="str">
        <x:v>例示データは架空</x:v>
      </x:c>
      <x:c r="E7" s="1"/>
      <x:c r="F7" s="1"/>
      <x:c r="G7" s="1"/>
      <x:c r="H7" s="1"/>
      <x:c r="I7" s="1"/>
    </x:row>
    <x:row r="8" ht="24" customHeight="1">
      <x:c r="A8" s="1" t="str">
        <x:v>G-003</x:v>
      </x:c>
      <x:c r="B8" s="1" t="str">
        <x:v>2026-10-01</x:v>
      </x:c>
      <x:c r="C8" s="1" t="str">
        <x:v>Y</x:v>
      </x:c>
      <x:c r="D8" s="1" t="str">
        <x:v>例示データは架空</x:v>
      </x:c>
      <x:c r="E8" s="1"/>
      <x:c r="F8" s="1"/>
      <x:c r="G8" s="1"/>
      <x:c r="H8" s="1"/>
      <x:c r="I8" s="1"/>
    </x:row>
    <x:row r="9" ht="24" customHeight="1">
      <x:c r="A9" s="1" t="str">
        <x:v>G-004</x:v>
      </x:c>
      <x:c r="B9" s="1" t="str">
        <x:v>2026-10-01</x:v>
      </x:c>
      <x:c r="C9" s="1" t="str">
        <x:v>Y</x:v>
      </x:c>
      <x:c r="D9" s="1" t="str">
        <x:v>例示データは架空</x:v>
      </x:c>
      <x:c r="E9" s="1"/>
      <x:c r="F9" s="1"/>
      <x:c r="G9" s="1"/>
      <x:c r="H9" s="1"/>
      <x:c r="I9" s="1"/>
    </x:row>
    <x:row r="10" ht="24" customHeight="1">
      <x:c r="A10" s="1" t="str">
        <x:v>G-005</x:v>
      </x:c>
      <x:c r="B10" s="1" t="str">
        <x:v>2026-10-01</x:v>
      </x:c>
      <x:c r="C10" s="1" t="str">
        <x:v>N</x:v>
      </x:c>
      <x:c r="D10" s="1" t="str">
        <x:v>例示データは架空</x:v>
      </x:c>
      <x:c r="E10" s="1"/>
      <x:c r="F10" s="1"/>
      <x:c r="G10" s="1"/>
      <x:c r="H10" s="1"/>
      <x:c r="I10" s="1"/>
    </x:row>
    <x:row r="11" ht="24" customHeight="1">
      <x:c r="A11" s="1" t="str">
        <x:v>G-006</x:v>
      </x:c>
      <x:c r="B11" s="1" t="str">
        <x:v>2026-10-01</x:v>
      </x:c>
      <x:c r="C11" s="1" t="str">
        <x:v>Y</x:v>
      </x:c>
      <x:c r="D11" s="1" t="str">
        <x:v>例示データは架空</x:v>
      </x:c>
      <x:c r="E11" s="1"/>
      <x:c r="F11" s="1"/>
      <x:c r="G11" s="1"/>
      <x:c r="H11" s="1"/>
      <x:c r="I11" s="1"/>
    </x:row>
    <x:row r="12" ht="24" customHeight="1">
      <x:c r="A12" s="1" t="str">
        <x:v>G-007</x:v>
      </x:c>
      <x:c r="B12" s="1" t="str">
        <x:v>2026-10-01</x:v>
      </x:c>
      <x:c r="C12" s="1" t="str">
        <x:v>Y</x:v>
      </x:c>
      <x:c r="D12" s="1" t="str">
        <x:v>例示データは架空</x:v>
      </x:c>
      <x:c r="E12" s="1"/>
      <x:c r="F12" s="1"/>
      <x:c r="G12" s="1"/>
      <x:c r="H12" s="1"/>
      <x:c r="I12" s="1"/>
    </x:row>
    <x:row r="13" ht="24" customHeight="1">
      <x:c r="A13" s="1" t="str">
        <x:v>G-008</x:v>
      </x:c>
      <x:c r="B13" s="1" t="str">
        <x:v>2026-10-01</x:v>
      </x:c>
      <x:c r="C13" s="1" t="str">
        <x:v>Y</x:v>
      </x:c>
      <x:c r="D13" s="1" t="str">
        <x:v>例示データは架空</x:v>
      </x:c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充足評価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変更可能な選択肢目標</x:v>
      </x:c>
      <x:c r="B2" s="1" t="n">
        <x:v>3</x:v>
      </x:c>
      <x:c r="C2" s="1" t="str">
        <x:v>選択の重み</x:v>
      </x:c>
      <x:c r="D2" s="1" t="n">
        <x:v>0.6</x:v>
      </x:c>
      <x:c r="E2" s="1" t="str">
        <x:v>根拠の重み</x:v>
      </x:c>
      <x:c r="F2" s="1" t="n">
        <x:v>0.4</x:v>
      </x:c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配送先</x:v>
      </x:c>
      <x:c r="B4" s="5" t="str">
        <x:v>価格帯</x:v>
      </x:c>
      <x:c r="C4" s="5" t="str">
        <x:v>利用可能な選択肢</x:v>
      </x:c>
      <x:c r="D4" s="5" t="str">
        <x:v>選択肢の充足率</x:v>
      </x:c>
      <x:c r="E4" s="5" t="str">
        <x:v>根拠の欠落数</x:v>
      </x:c>
      <x:c r="F4" s="5" t="str">
        <x:v>加重得点</x:v>
      </x:c>
      <x:c r="G4" s="5" t="str">
        <x:v>判断</x:v>
      </x:c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str">
        <x:v>B1</x:v>
      </x:c>
      <x:c r="C6" s="1" t="n">
        <x:f>COUNTIFS('商品一覧'!$D$6:$D$20,A6,'商品一覧'!$C$6:$C$20,B6,'商品一覧'!$E$6:$E$20,"Y")</x:f>
        <x:v>2</x:v>
      </x:c>
      <x:c r="D6" s="6" t="n">
        <x:f>IF($B$2&lt;=0,0,MIN(1,C6/$B$2))</x:f>
        <x:v>0.6666666666666666</x:v>
      </x:c>
      <x:c r="E6" s="1" t="n">
        <x:f>COUNTIFS('商品一覧'!$D$6:$D$20,A6,'商品一覧'!$C$6:$C$20,B6,'商品一覧'!$E$6:$E$20,"Y",'商品一覧'!$F$6:$F$20,"missing")</x:f>
        <x:v>1</x:v>
      </x:c>
      <x:c r="F6" s="1" t="n">
        <x:f>IF(C6=0,0,ROUND((D6*$D$2+IF(E6=0,1,0)*$F$2)*100,0))</x:f>
        <x:v>40</x:v>
      </x:c>
      <x:c r="G6" s="1" t="str">
        <x:f>IF(C6=0,"不足",IF(E6&gt;0,"根拠不足",IF(D6&lt;1,"選択肢不足","要確認")))</x:f>
        <x:v>根拠不足</x:v>
      </x:c>
      <x:c r="H6" s="1"/>
      <x:c r="I6" s="1"/>
    </x:row>
    <x:row r="7" ht="24" customHeight="1">
      <x:c r="A7" s="1" t="str">
        <x:v>US</x:v>
      </x:c>
      <x:c r="B7" s="1" t="str">
        <x:v>B2</x:v>
      </x:c>
      <x:c r="C7" s="1" t="n">
        <x:f>COUNTIFS('商品一覧'!$D$6:$D$20,A7,'商品一覧'!$C$6:$C$20,B7,'商品一覧'!$E$6:$E$20,"Y")</x:f>
        <x:v>1</x:v>
      </x:c>
      <x:c r="D7" s="6" t="n">
        <x:f>IF($B$2&lt;=0,0,MIN(1,C7/$B$2))</x:f>
        <x:v>0.3333333333333333</x:v>
      </x:c>
      <x:c r="E7" s="1" t="n">
        <x:f>COUNTIFS('商品一覧'!$D$6:$D$20,A7,'商品一覧'!$C$6:$C$20,B7,'商品一覧'!$E$6:$E$20,"Y",'商品一覧'!$F$6:$F$20,"missing")</x:f>
        <x:v>0</x:v>
      </x:c>
      <x:c r="F7" s="1" t="n">
        <x:f>IF(C7=0,0,ROUND((D7*$D$2+IF(E7=0,1,0)*$F$2)*100,0))</x:f>
        <x:v>60</x:v>
      </x:c>
      <x:c r="G7" s="1" t="str">
        <x:f>IF(C7=0,"不足",IF(E7&gt;0,"根拠不足",IF(D7&lt;1,"選択肢不足","要確認")))</x:f>
        <x:v>選択肢不足</x:v>
      </x:c>
      <x:c r="H7" s="1"/>
      <x:c r="I7" s="1"/>
    </x:row>
    <x:row r="8" ht="24" customHeight="1">
      <x:c r="A8" s="1" t="str">
        <x:v>US</x:v>
      </x:c>
      <x:c r="B8" s="1" t="str">
        <x:v>B3</x:v>
      </x:c>
      <x:c r="C8" s="1" t="n">
        <x:f>COUNTIFS('商品一覧'!$D$6:$D$20,A8,'商品一覧'!$C$6:$C$20,B8,'商品一覧'!$E$6:$E$20,"Y")</x:f>
        <x:v>0</x:v>
      </x:c>
      <x:c r="D8" s="6" t="n">
        <x:f>IF($B$2&lt;=0,0,MIN(1,C8/$B$2))</x:f>
        <x:v>0</x:v>
      </x:c>
      <x:c r="E8" s="1" t="n">
        <x:f>COUNTIFS('商品一覧'!$D$6:$D$20,A8,'商品一覧'!$C$6:$C$20,B8,'商品一覧'!$E$6:$E$20,"Y",'商品一覧'!$F$6:$F$20,"missing")</x:f>
        <x:v>0</x:v>
      </x:c>
      <x:c r="F8" s="1" t="n">
        <x:f>IF(C8=0,0,ROUND((D8*$D$2+IF(E8=0,1,0)*$F$2)*100,0))</x:f>
        <x:v>0</x:v>
      </x:c>
      <x:c r="G8" s="1" t="str">
        <x:f>IF(C8=0,"不足",IF(E8&gt;0,"根拠不足",IF(D8&lt;1,"選択肢不足","要確認")))</x:f>
        <x:v>不足</x:v>
      </x:c>
      <x:c r="H8" s="1"/>
      <x:c r="I8" s="1"/>
    </x:row>
    <x:row r="9" ht="24" customHeight="1">
      <x:c r="A9" s="1" t="str">
        <x:v>TW</x:v>
      </x:c>
      <x:c r="B9" s="1" t="str">
        <x:v>B1</x:v>
      </x:c>
      <x:c r="C9" s="1" t="n">
        <x:f>COUNTIFS('商品一覧'!$D$6:$D$20,A9,'商品一覧'!$C$6:$C$20,B9,'商品一覧'!$E$6:$E$20,"Y")</x:f>
        <x:v>0</x:v>
      </x:c>
      <x:c r="D9" s="6" t="n">
        <x:f>IF($B$2&lt;=0,0,MIN(1,C9/$B$2))</x:f>
        <x:v>0</x:v>
      </x:c>
      <x:c r="E9" s="1" t="n">
        <x:f>COUNTIFS('商品一覧'!$D$6:$D$20,A9,'商品一覧'!$C$6:$C$20,B9,'商品一覧'!$E$6:$E$20,"Y",'商品一覧'!$F$6:$F$20,"missing")</x:f>
        <x:v>0</x:v>
      </x:c>
      <x:c r="F9" s="1" t="n">
        <x:f>IF(C9=0,0,ROUND((D9*$D$2+IF(E9=0,1,0)*$F$2)*100,0))</x:f>
        <x:v>0</x:v>
      </x:c>
      <x:c r="G9" s="1" t="str">
        <x:f>IF(C9=0,"不足",IF(E9&gt;0,"根拠不足",IF(D9&lt;1,"選択肢不足","要確認")))</x:f>
        <x:v>不足</x:v>
      </x:c>
      <x:c r="H9" s="1"/>
      <x:c r="I9" s="1"/>
    </x:row>
    <x:row r="10" ht="24" customHeight="1">
      <x:c r="A10" s="1" t="str">
        <x:v>TW</x:v>
      </x:c>
      <x:c r="B10" s="1" t="str">
        <x:v>B2</x:v>
      </x:c>
      <x:c r="C10" s="1" t="n">
        <x:f>COUNTIFS('商品一覧'!$D$6:$D$20,A10,'商品一覧'!$C$6:$C$20,B10,'商品一覧'!$E$6:$E$20,"Y")</x:f>
        <x:v>1</x:v>
      </x:c>
      <x:c r="D10" s="6" t="n">
        <x:f>IF($B$2&lt;=0,0,MIN(1,C10/$B$2))</x:f>
        <x:v>0.3333333333333333</x:v>
      </x:c>
      <x:c r="E10" s="1" t="n">
        <x:f>COUNTIFS('商品一覧'!$D$6:$D$20,A10,'商品一覧'!$C$6:$C$20,B10,'商品一覧'!$E$6:$E$20,"Y",'商品一覧'!$F$6:$F$20,"missing")</x:f>
        <x:v>0</x:v>
      </x:c>
      <x:c r="F10" s="1" t="n">
        <x:f>IF(C10=0,0,ROUND((D10*$D$2+IF(E10=0,1,0)*$F$2)*100,0))</x:f>
        <x:v>60</x:v>
      </x:c>
      <x:c r="G10" s="1" t="str">
        <x:f>IF(C10=0,"不足",IF(E10&gt;0,"根拠不足",IF(D10&lt;1,"選択肢不足","要確認")))</x:f>
        <x:v>選択肢不足</x:v>
      </x:c>
      <x:c r="H10" s="1"/>
      <x:c r="I10" s="1"/>
    </x:row>
    <x:row r="11" ht="24" customHeight="1">
      <x:c r="A11" s="1" t="str">
        <x:v>TW</x:v>
      </x:c>
      <x:c r="B11" s="1" t="str">
        <x:v>B3</x:v>
      </x:c>
      <x:c r="C11" s="1" t="n">
        <x:f>COUNTIFS('商品一覧'!$D$6:$D$20,A11,'商品一覧'!$C$6:$C$20,B11,'商品一覧'!$E$6:$E$20,"Y")</x:f>
        <x:v>0</x:v>
      </x:c>
      <x:c r="D11" s="6" t="n">
        <x:f>IF($B$2&lt;=0,0,MIN(1,C11/$B$2))</x:f>
        <x:v>0</x:v>
      </x:c>
      <x:c r="E11" s="1" t="n">
        <x:f>COUNTIFS('商品一覧'!$D$6:$D$20,A11,'商品一覧'!$C$6:$C$20,B11,'商品一覧'!$E$6:$E$20,"Y",'商品一覧'!$F$6:$F$20,"missing")</x:f>
        <x:v>0</x:v>
      </x:c>
      <x:c r="F11" s="1" t="n">
        <x:f>IF(C11=0,0,ROUND((D11*$D$2+IF(E11=0,1,0)*$F$2)*100,0))</x:f>
        <x:v>0</x:v>
      </x:c>
      <x:c r="G11" s="1" t="str">
        <x:f>IF(C11=0,"不足",IF(E11&gt;0,"根拠不足",IF(D11&lt;1,"選択肢不足","要確認")))</x:f>
        <x:v>不足</x:v>
      </x:c>
      <x:c r="H11" s="1"/>
      <x:c r="I11" s="1"/>
    </x:row>
    <x:row r="12" ht="24" customHeight="1">
      <x:c r="A12" s="1" t="str">
        <x:v>JP</x:v>
      </x:c>
      <x:c r="B12" s="1" t="str">
        <x:v>B1</x:v>
      </x:c>
      <x:c r="C12" s="1" t="n">
        <x:f>COUNTIFS('商品一覧'!$D$6:$D$20,A12,'商品一覧'!$C$6:$C$20,B12,'商品一覧'!$E$6:$E$20,"Y")</x:f>
        <x:v>1</x:v>
      </x:c>
      <x:c r="D12" s="6" t="n">
        <x:f>IF($B$2&lt;=0,0,MIN(1,C12/$B$2))</x:f>
        <x:v>0.3333333333333333</x:v>
      </x:c>
      <x:c r="E12" s="1" t="n">
        <x:f>COUNTIFS('商品一覧'!$D$6:$D$20,A12,'商品一覧'!$C$6:$C$20,B12,'商品一覧'!$E$6:$E$20,"Y",'商品一覧'!$F$6:$F$20,"missing")</x:f>
        <x:v>1</x:v>
      </x:c>
      <x:c r="F12" s="1" t="n">
        <x:f>IF(C12=0,0,ROUND((D12*$D$2+IF(E12=0,1,0)*$F$2)*100,0))</x:f>
        <x:v>20</x:v>
      </x:c>
      <x:c r="G12" s="1" t="str">
        <x:f>IF(C12=0,"不足",IF(E12&gt;0,"根拠不足",IF(D12&lt;1,"選択肢不足","要確認")))</x:f>
        <x:v>根拠不足</x:v>
      </x:c>
      <x:c r="H12" s="1"/>
      <x:c r="I12" s="1"/>
    </x:row>
    <x:row r="13" ht="24" customHeight="1">
      <x:c r="A13" s="1" t="str">
        <x:v>JP</x:v>
      </x:c>
      <x:c r="B13" s="1" t="str">
        <x:v>B2</x:v>
      </x:c>
      <x:c r="C13" s="1" t="n">
        <x:f>COUNTIFS('商品一覧'!$D$6:$D$20,A13,'商品一覧'!$C$6:$C$20,B13,'商品一覧'!$E$6:$E$20,"Y")</x:f>
        <x:v>1</x:v>
      </x:c>
      <x:c r="D13" s="6" t="n">
        <x:f>IF($B$2&lt;=0,0,MIN(1,C13/$B$2))</x:f>
        <x:v>0.3333333333333333</x:v>
      </x:c>
      <x:c r="E13" s="1" t="n">
        <x:f>COUNTIFS('商品一覧'!$D$6:$D$20,A13,'商品一覧'!$C$6:$C$20,B13,'商品一覧'!$E$6:$E$20,"Y",'商品一覧'!$F$6:$F$20,"missing")</x:f>
        <x:v>0</x:v>
      </x:c>
      <x:c r="F13" s="1" t="n">
        <x:f>IF(C13=0,0,ROUND((D13*$D$2+IF(E13=0,1,0)*$F$2)*100,0))</x:f>
        <x:v>60</x:v>
      </x:c>
      <x:c r="G13" s="1" t="str">
        <x:f>IF(C13=0,"不足",IF(E13&gt;0,"根拠不足",IF(D13&lt;1,"選択肢不足","要確認")))</x:f>
        <x:v>選択肢不足</x:v>
      </x:c>
      <x:c r="H13" s="1"/>
      <x:c r="I13" s="1"/>
    </x:row>
    <x:row r="14" ht="24" customHeight="1">
      <x:c r="A14" s="1" t="str">
        <x:v>JP</x:v>
      </x:c>
      <x:c r="B14" s="1" t="str">
        <x:v>B3</x:v>
      </x:c>
      <x:c r="C14" s="1" t="n">
        <x:f>COUNTIFS('商品一覧'!$D$6:$D$20,A14,'商品一覧'!$C$6:$C$20,B14,'商品一覧'!$E$6:$E$20,"Y")</x:f>
        <x:v>0</x:v>
      </x:c>
      <x:c r="D14" s="6" t="n">
        <x:f>IF($B$2&lt;=0,0,MIN(1,C14/$B$2))</x:f>
        <x:v>0</x:v>
      </x:c>
      <x:c r="E14" s="1" t="n">
        <x:f>COUNTIFS('商品一覧'!$D$6:$D$20,A14,'商品一覧'!$C$6:$C$20,B14,'商品一覧'!$E$6:$E$20,"Y",'商品一覧'!$F$6:$F$20,"missing")</x:f>
        <x:v>0</x:v>
      </x:c>
      <x:c r="F14" s="1" t="n">
        <x:f>IF(C14=0,0,ROUND((D14*$D$2+IF(E14=0,1,0)*$F$2)*100,0))</x:f>
        <x:v>0</x:v>
      </x:c>
      <x:c r="G14" s="1" t="str">
        <x:f>IF(C14=0,"不足",IF(E14&gt;0,"根拠不足",IF(D14&lt;1,"選択肢不足","要確認")))</x:f>
        <x:v>不足</x:v>
      </x:c>
      <x:c r="H14" s="1"/>
      <x:c r="I14" s="1"/>
    </x:row>
    <x:row r="15" ht="24" customHeight="1">
      <x:c r="A15" s="1" t="str">
        <x:v>KR</x:v>
      </x:c>
      <x:c r="B15" s="1" t="str">
        <x:v>B1</x:v>
      </x:c>
      <x:c r="C15" s="1" t="n">
        <x:f>COUNTIFS('商品一覧'!$D$6:$D$20,A15,'商品一覧'!$C$6:$C$20,B15,'商品一覧'!$E$6:$E$20,"Y")</x:f>
        <x:v>0</x:v>
      </x:c>
      <x:c r="D15" s="6" t="n">
        <x:f>IF($B$2&lt;=0,0,MIN(1,C15/$B$2))</x:f>
        <x:v>0</x:v>
      </x:c>
      <x:c r="E15" s="1" t="n">
        <x:f>COUNTIFS('商品一覧'!$D$6:$D$20,A15,'商品一覧'!$C$6:$C$20,B15,'商品一覧'!$E$6:$E$20,"Y",'商品一覧'!$F$6:$F$20,"missing")</x:f>
        <x:v>0</x:v>
      </x:c>
      <x:c r="F15" s="1" t="n">
        <x:f>IF(C15=0,0,ROUND((D15*$D$2+IF(E15=0,1,0)*$F$2)*100,0))</x:f>
        <x:v>0</x:v>
      </x:c>
      <x:c r="G15" s="1" t="str">
        <x:f>IF(C15=0,"不足",IF(E15&gt;0,"根拠不足",IF(D15&lt;1,"選択肢不足","要確認")))</x:f>
        <x:v>不足</x:v>
      </x:c>
      <x:c r="H15" s="1"/>
      <x:c r="I15" s="1"/>
    </x:row>
    <x:row r="16" ht="24" customHeight="1">
      <x:c r="A16" s="1" t="str">
        <x:v>KR</x:v>
      </x:c>
      <x:c r="B16" s="1" t="str">
        <x:v>B2</x:v>
      </x:c>
      <x:c r="C16" s="1" t="n">
        <x:f>COUNTIFS('商品一覧'!$D$6:$D$20,A16,'商品一覧'!$C$6:$C$20,B16,'商品一覧'!$E$6:$E$20,"Y")</x:f>
        <x:v>0</x:v>
      </x:c>
      <x:c r="D16" s="6" t="n">
        <x:f>IF($B$2&lt;=0,0,MIN(1,C16/$B$2))</x:f>
        <x:v>0</x:v>
      </x:c>
      <x:c r="E16" s="1" t="n">
        <x:f>COUNTIFS('商品一覧'!$D$6:$D$20,A16,'商品一覧'!$C$6:$C$20,B16,'商品一覧'!$E$6:$E$20,"Y",'商品一覧'!$F$6:$F$20,"missing")</x:f>
        <x:v>0</x:v>
      </x:c>
      <x:c r="F16" s="1" t="n">
        <x:f>IF(C16=0,0,ROUND((D16*$D$2+IF(E16=0,1,0)*$F$2)*100,0))</x:f>
        <x:v>0</x:v>
      </x:c>
      <x:c r="G16" s="1" t="str">
        <x:f>IF(C16=0,"不足",IF(E16&gt;0,"根拠不足",IF(D16&lt;1,"選択肢不足","要確認")))</x:f>
        <x:v>不足</x:v>
      </x:c>
      <x:c r="H16" s="1"/>
      <x:c r="I16" s="1"/>
    </x:row>
    <x:row r="17" ht="24" customHeight="1">
      <x:c r="A17" s="1" t="str">
        <x:v>KR</x:v>
      </x:c>
      <x:c r="B17" s="1" t="str">
        <x:v>B3</x:v>
      </x:c>
      <x:c r="C17" s="1" t="n">
        <x:f>COUNTIFS('商品一覧'!$D$6:$D$20,A17,'商品一覧'!$C$6:$C$20,B17,'商品一覧'!$E$6:$E$20,"Y")</x:f>
        <x:v>1</x:v>
      </x:c>
      <x:c r="D17" s="6" t="n">
        <x:f>IF($B$2&lt;=0,0,MIN(1,C17/$B$2))</x:f>
        <x:v>0.3333333333333333</x:v>
      </x:c>
      <x:c r="E17" s="1" t="n">
        <x:f>COUNTIFS('商品一覧'!$D$6:$D$20,A17,'商品一覧'!$C$6:$C$20,B17,'商品一覧'!$E$6:$E$20,"Y",'商品一覧'!$F$6:$F$20,"missing")</x:f>
        <x:v>0</x:v>
      </x:c>
      <x:c r="F17" s="1" t="n">
        <x:f>IF(C17=0,0,ROUND((D17*$D$2+IF(E17=0,1,0)*$F$2)*100,0))</x:f>
        <x:v>60</x:v>
      </x:c>
      <x:c r="G17" s="1" t="str">
        <x:f>IF(C17=0,"不足",IF(E17&gt;0,"根拠不足",IF(D17&lt;1,"選択肢不足","要確認")))</x:f>
        <x:v>選択肢不足</x:v>
      </x:c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例外記録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例外番号</x:v>
      </x:c>
      <x:c r="B4" s="5" t="str">
        <x:v>配送先</x:v>
      </x:c>
      <x:c r="C4" s="5" t="str">
        <x:v>価格帯</x:v>
      </x:c>
      <x:c r="D4" s="5" t="str">
        <x:v>原因</x:v>
      </x:c>
      <x:c r="E4" s="5" t="str">
        <x:v>担当者</x:v>
      </x:c>
      <x:c r="F4" s="5" t="str">
        <x:v>対応</x:v>
      </x:c>
      <x:c r="G4" s="5" t="str">
        <x:v>期限</x:v>
      </x:c>
      <x:c r="H4" s="5" t="str">
        <x:v>根拠</x:v>
      </x:c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X-001</x:v>
      </x:c>
      <x:c r="B6" s="1" t="str">
        <x:v>TW</x:v>
      </x:c>
      <x:c r="C6" s="1" t="str">
        <x:v>B3</x:v>
      </x:c>
      <x:c r="D6" s="1" t="str">
        <x:v>架空の欠品例</x:v>
      </x:c>
      <x:c r="E6" s="1" t="str">
        <x:v>商品構成担当</x:v>
      </x:c>
      <x:c r="F6" s="1" t="str">
        <x:v>代替品を確認</x:v>
      </x:c>
      <x:c r="G6" s="1" t="str">
        <x:v>2026-10-22</x:v>
      </x:c>
      <x:c r="H6" s="1" t="str">
        <x:v>未対応</x:v>
      </x:c>
      <x:c r="I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84" hidden="0" customWidth="1"/>
    <x:col min="3" max="3" width="4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方法と限界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規則</x:v>
      </x:c>
      <x:c r="B4" s="5" t="str">
        <x:v>方法</x:v>
      </x:c>
      <x:c r="C4" s="5" t="str">
        <x:v>限界</x:v>
      </x:c>
      <x:c r="D4" s="5"/>
      <x:c r="E4" s="5"/>
      <x:c r="F4" s="5"/>
      <x:c r="G4" s="5"/>
      <x:c r="H4" s="5"/>
      <x:c r="I4" s="5"/>
    </x:row>
    <x:row r="5" ht="64" customHeight="1">
      <x:c r="A5" s="1" t="str">
        <x:v>変更可能な選択肢目標</x:v>
      </x:c>
      <x:c r="B5" s="7" t="str">
        <x:v>配送先と価格帯ごとに利用可能な選択肢三件を目標とし、変更できます。</x:v>
      </x:c>
      <x:c r="C5" s="7" t="str">
        <x:v>例示データは架空</x:v>
      </x:c>
      <x:c r="D5" s="1"/>
      <x:c r="E5" s="1"/>
      <x:c r="F5" s="1"/>
      <x:c r="G5" s="1"/>
      <x:c r="H5" s="1"/>
      <x:c r="I5" s="1"/>
    </x:row>
    <x:row r="6" ht="64" customHeight="1">
      <x:c r="A6" s="1" t="str">
        <x:v>選択の重み</x:v>
      </x:c>
      <x:c r="B6" s="7" t="str">
        <x:v>選択肢の充足率六割、根拠の充足度四割。重みは変更できます。</x:v>
      </x:c>
      <x:c r="C6" s="7" t="str">
        <x:v>得点は法的な適合認証ではない</x:v>
      </x:c>
      <x:c r="D6" s="1"/>
      <x:c r="E6" s="1"/>
      <x:c r="F6" s="1"/>
      <x:c r="G6" s="1"/>
      <x:c r="H6" s="1"/>
      <x:c r="I6" s="1"/>
    </x:row>
    <x:row r="7" ht="64" customHeight="1">
      <x:c r="A7" s="1" t="str">
        <x:v>利用可能な選択肢</x:v>
      </x:c>
      <x:c r="B7" s="7" t="str">
        <x:v>配送先、価格帯、提供可の条件で数えます。重複品目は別途確認します。</x:v>
      </x:c>
      <x:c r="C7" s="7" t="str">
        <x:v>資料の限界</x:v>
      </x:c>
      <x:c r="D7" s="1"/>
      <x:c r="E7" s="1"/>
      <x:c r="F7" s="1"/>
      <x:c r="G7" s="1"/>
      <x:c r="H7" s="1"/>
      <x:c r="I7" s="1"/>
    </x:row>
    <x:row r="8" ht="64" customHeight="1">
      <x:c r="A8" s="1" t="str">
        <x:v>根拠の欠落数</x:v>
      </x:c>
      <x:c r="B8" s="7" t="str">
        <x:v>missing と記した提供可能品目を数えます。個人属性は推測しません。</x:v>
      </x:c>
      <x:c r="C8" s="7" t="str">
        <x:v>得点は法的な適合認証ではない</x:v>
      </x:c>
      <x:c r="D8" s="1"/>
      <x:c r="E8" s="1"/>
      <x:c r="F8" s="1"/>
      <x:c r="G8" s="1"/>
      <x:c r="H8" s="1"/>
      <x:c r="I8" s="1"/>
    </x:row>
    <x:row r="9" ht="64" customHeight="1">
      <x:c r="A9" s="1" t="str">
        <x:v>判断</x:v>
      </x:c>
      <x:c r="B9" s="7" t="str">
        <x:v>意思決定の補助であり、市場基準値や適合認証ではありません。</x:v>
      </x:c>
      <x:c r="C9" s="7" t="str">
        <x:v>得点は法的な適合認証ではない</x:v>
      </x:c>
      <x:c r="D9" s="1"/>
      <x:c r="E9" s="1"/>
      <x:c r="F9" s="1"/>
      <x:c r="G9" s="1"/>
      <x:c r="H9" s="1"/>
      <x:c r="I9" s="1"/>
    </x:row>
    <x:row r="10" ht="64" customHeight="1">
      <x:c r="A10" s="1" t="str">
        <x:v>更新</x:v>
      </x:c>
      <x:c r="B10" s="7" t="str">
        <x:v>四半期ごとと商品構成の変更時に更新し、供給元の根拠と日付を確認します。</x:v>
      </x:c>
      <x:c r="C10" s="7" t="str">
        <x:v>v1.0 • 2026-10-15</x:v>
      </x:c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法人向けギフト商品構成の多様性評価表 — 品質確認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架空の例示データです。各行を日付付きの供給元資料に置き換えてください。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確認項目</x:v>
      </x:c>
      <x:c r="B4" s="5" t="str">
        <x:v>結果</x:v>
      </x:c>
      <x:c r="C4" s="5" t="str">
        <x:v>判定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商品識別子の重複</x:v>
      </x:c>
      <x:c r="B6" s="1" t="n">
        <x:f>COUNTIF('商品一覧'!$I$6:$I$20,"DUP")</x:f>
        <x:v>0</x:v>
      </x:c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根拠欠落の記録</x:v>
      </x:c>
      <x:c r="B7" s="1" t="n">
        <x:f>COUNTIF('商品一覧'!$F$6:$F$20,"missing")</x:f>
        <x:v>3</x:v>
      </x:c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提供不可の例示行</x:v>
      </x:c>
      <x:c r="B8" s="1" t="n">
        <x:f>COUNTIF('商品一覧'!$E$6:$E$20,"N")</x:f>
        <x:v>1</x:v>
      </x:c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重みの合計が一</x:v>
      </x:c>
      <x:c r="B9" s="1" t="str">
        <x:f>IF(AND('評価'!$B$2&gt;0,'評価'!$D$2&gt;=0,'評価'!$F$2&gt;=0,ABS('評価'!$D$2+'評価'!$F$2-1)&lt;0.000001),"PASS","CHECK")</x:f>
        <x:v>PASS</x:v>
      </x:c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総合結果</x:v>
      </x:c>
      <x:c r="B10" s="1" t="str">
        <x:f>IF(AND(B6=0,B9="PASS"),"要確認","CHECK")</x:f>
        <x:v>要確認</x:v>
      </x:c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