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abebff5e9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65a969e30114806"/>
    <x:sheet xmlns:r="http://schemas.openxmlformats.org/officeDocument/2006/relationships" name="Field Dictionary" sheetId="2" r:id="R5210db169ff1471d"/>
    <x:sheet xmlns:r="http://schemas.openxmlformats.org/officeDocument/2006/relationships" name="Import" sheetId="3" r:id="Ra8eb105d3514403c"/>
    <x:sheet xmlns:r="http://schemas.openxmlformats.org/officeDocument/2006/relationships" name="Validation Results" sheetId="4" r:id="Rb3d515e428704c7f"/>
    <x:sheet xmlns:r="http://schemas.openxmlformats.org/officeDocument/2006/relationships" name="Duplicate Review" sheetId="5" r:id="Rddebac0f2a284ce6"/>
    <x:sheet xmlns:r="http://schemas.openxmlformats.org/officeDocument/2006/relationships" name="Address Review" sheetId="6" r:id="Rb1e1679b13464d35"/>
    <x:sheet xmlns:r="http://schemas.openxmlformats.org/officeDocument/2006/relationships" name="Consent &amp; Retention" sheetId="7" r:id="R1da7300ca6564941"/>
    <x:sheet xmlns:r="http://schemas.openxmlformats.org/officeDocument/2006/relationships" name="Exception Queue" sheetId="8" r:id="Rc9a2e0fe3cba49d3"/>
    <x:sheet xmlns:r="http://schemas.openxmlformats.org/officeDocument/2006/relationships" name="Summary Scorecard" sheetId="9" r:id="R9695b573723f4ae7"/>
    <x:sheet xmlns:r="http://schemas.openxmlformats.org/officeDocument/2006/relationships" name="Change Log" sheetId="10" r:id="R69c3dfc7ea8a49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18"/>
      <x:color rgb="FFFFFFFF"/>
      <x:name val="Aptos"/>
    </x:font>
    <x:font>
      <x:b/>
      <x:sz val="11"/>
      <x:color rgb="FF203864"/>
      <x:name val="Aptos"/>
    </x:font>
    <x:font>
      <x:b/>
      <x:sz val="11"/>
      <x:color rgb="FFFFFFFF"/>
      <x:name val="Aptos"/>
    </x:font>
    <x:font>
      <x:b/>
      <x:sz val="10"/>
      <x:color rgb="FF17223B"/>
      <x:name val="Aptos"/>
    </x:font>
    <x:font>
      <x:sz val="10"/>
      <x:color rgb="FF17223B"/>
      <x:name val="Aptos"/>
    </x:font>
    <x:font>
      <x:b/>
      <x:sz val="10"/>
      <x:color rgb="FFFFFFFF"/>
      <x:name val="Aptos"/>
    </x:font>
    <x:font>
      <x:b/>
      <x:sz val="17"/>
      <x:color rgb="FFFFFFFF"/>
      <x:name val="Aptos"/>
    </x:font>
    <x:font>
      <x:b/>
      <x:sz val="12"/>
      <x:color rgb="FF17223B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00B3B8"/>
      </x:patternFill>
    </x:fill>
    <x:fill>
      <x:patternFill patternType="solid">
        <x:fgColor rgb="FFF7FAFC"/>
      </x:patternFill>
    </x:fill>
    <x:fill>
      <x:patternFill patternType="solid">
        <x:fgColor rgb="FFE8F5F6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4" fillId="4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ddce99bbc4483" /><Relationship Type="http://schemas.openxmlformats.org/officeDocument/2006/relationships/theme" Target="/xl/theme/theme1.xml" Id="R805297a1d13d46db" /><Relationship Type="http://schemas.openxmlformats.org/officeDocument/2006/relationships/sharedStrings" Target="/xl/sharedStrings.xml" Id="R3f6e53b4776841bf" /><Relationship Type="http://schemas.openxmlformats.org/officeDocument/2006/relationships/worksheet" Target="/xl/worksheets/sheet1.xml" Id="R165a969e30114806" /><Relationship Type="http://schemas.openxmlformats.org/officeDocument/2006/relationships/worksheet" Target="/xl/worksheets/sheet2.xml" Id="R5210db169ff1471d" /><Relationship Type="http://schemas.openxmlformats.org/officeDocument/2006/relationships/worksheet" Target="/xl/worksheets/sheet3.xml" Id="Ra8eb105d3514403c" /><Relationship Type="http://schemas.openxmlformats.org/officeDocument/2006/relationships/worksheet" Target="/xl/worksheets/sheet4.xml" Id="Rb3d515e428704c7f" /><Relationship Type="http://schemas.openxmlformats.org/officeDocument/2006/relationships/worksheet" Target="/xl/worksheets/sheet5.xml" Id="Rddebac0f2a284ce6" /><Relationship Type="http://schemas.openxmlformats.org/officeDocument/2006/relationships/worksheet" Target="/xl/worksheets/sheet6.xml" Id="Rb1e1679b13464d35" /><Relationship Type="http://schemas.openxmlformats.org/officeDocument/2006/relationships/worksheet" Target="/xl/worksheets/sheet7.xml" Id="R1da7300ca6564941" /><Relationship Type="http://schemas.openxmlformats.org/officeDocument/2006/relationships/worksheet" Target="/xl/worksheets/sheet8.xml" Id="Rc9a2e0fe3cba49d3" /><Relationship Type="http://schemas.openxmlformats.org/officeDocument/2006/relationships/worksheet" Target="/xl/worksheets/sheet9.xml" Id="R9695b573723f4ae7" /><Relationship Type="http://schemas.openxmlformats.org/officeDocument/2006/relationships/worksheet" Target="/xl/worksheets/sheet10.xml" Id="R69c3dfc7ea8a49c0" /></Relationships>
</file>

<file path=xl/theme/theme1.xml><?xml version="1.0" encoding="utf-8"?>
<a:theme xmlns:a="http://schemas.openxmlformats.org/drawingml/2006/main" name="ChatGPT">
  <a:themeElements>
    <a:clrScheme name="Giftpack Audi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03864"/>
      </a:accent1>
      <a:accent2>
        <a:srgbClr val="00B3B8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Giftpack Aud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27.780000686645508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0" customHeight="1">
      <x:c r="A1" s="15" t="str">
        <x:v>Recipient Data Quality Audit Workbook 2026</x:v>
      </x:c>
      <x:c r="B1" s="15"/>
      <x:c r="C1" s="15"/>
      <x:c r="D1" s="15"/>
      <x:c r="E1" s="15"/>
      <x:c r="F1" s="15"/>
    </x:row>
    <x:row r="2">
      <x:c r="A2" s="16" t="str">
        <x:v>Version 2026.09 — synthetic examples only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7" t="str">
        <x:v>Purpose</x:v>
      </x:c>
      <x:c r="B4" s="17" t="str">
        <x:v>Launch-readiness audit for recipient records</x:v>
      </x:c>
      <x:c r="C4" s="17"/>
      <x:c r="D4" s="17"/>
      <x:c r="E4" s="17"/>
      <x:c r="F4" s="17"/>
    </x:row>
    <x:row r="5">
      <x:c r="A5" s="17" t="str">
        <x:v>Owner</x:v>
      </x:c>
      <x:c r="B5" s="17" t="str">
        <x:v>Program Operations + source-system owner</x:v>
      </x:c>
      <x:c r="C5" s="17"/>
      <x:c r="D5" s="17"/>
      <x:c r="E5" s="17"/>
      <x:c r="F5" s="17"/>
    </x:row>
    <x:row r="6">
      <x:c r="A6" s="17" t="str">
        <x:v>Rule</x:v>
      </x:c>
      <x:c r="B6" s="17" t="str">
        <x:v>Block defects before warnings; correct at source</x:v>
      </x:c>
      <x:c r="C6" s="17"/>
      <x:c r="D6" s="17"/>
      <x:c r="E6" s="17"/>
      <x:c r="F6" s="17"/>
    </x:row>
    <x:row r="7">
      <x:c r="A7" s="17" t="str">
        <x:v>Severity</x:v>
      </x:c>
      <x:c r="B7" s="17" t="str">
        <x:v>Block / Warn / Pass</x:v>
      </x:c>
      <x:c r="C7" s="17"/>
      <x:c r="D7" s="17"/>
      <x:c r="E7" s="17"/>
      <x:c r="F7" s="17"/>
    </x:row>
    <x:row r="8">
      <x:c r="A8" s="17" t="str">
        <x:v>Acceptance evidence</x:v>
      </x:c>
      <x:c r="B8" s="17" t="str">
        <x:v>Signed scorecard, exception owner, source correction</x:v>
      </x:c>
      <x:c r="C8" s="17"/>
      <x:c r="D8" s="17"/>
      <x:c r="E8" s="17"/>
      <x:c r="F8" s="17"/>
    </x:row>
    <x:row r="9">
      <x:c r="A9" s="17" t="str">
        <x:v>Privacy</x:v>
      </x:c>
      <x:c r="B9" s="17" t="str">
        <x:v>Operational indicator only; not identity proof or legal advice</x:v>
      </x:c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  <x:row r="11">
      <x:c r="A11" s="18" t="str">
        <x:v>Workflow</x:v>
      </x:c>
      <x:c r="B11" s="18"/>
      <x:c r="C11" s="18"/>
      <x:c r="D11" s="18"/>
      <x:c r="E11" s="18"/>
      <x:c r="F11" s="18"/>
    </x:row>
    <x:row r="12">
      <x:c r="A12" s="17" t="str">
        <x:v>1. Copy the Import sheet and map source fields without placing real data in this distributed template.</x:v>
      </x:c>
      <x:c r="B12" s="17"/>
      <x:c r="C12" s="17"/>
      <x:c r="D12" s="17"/>
      <x:c r="E12" s="17"/>
      <x:c r="F12" s="17"/>
    </x:row>
    <x:row r="13">
      <x:c r="A13" s="17" t="str">
        <x:v>2. Paste a working extract into Import; keep recipient IDs pseudonymous.</x:v>
      </x:c>
      <x:c r="B13" s="17"/>
      <x:c r="C13" s="17"/>
      <x:c r="D13" s="17"/>
      <x:c r="E13" s="17"/>
      <x:c r="F13" s="17"/>
    </x:row>
    <x:row r="14">
      <x:c r="A14" s="17" t="str">
        <x:v>3. Review Validation Results, then triage blockers before warnings.</x:v>
      </x:c>
      <x:c r="B14" s="17"/>
      <x:c r="C14" s="17"/>
      <x:c r="D14" s="17"/>
      <x:c r="E14" s="17"/>
      <x:c r="F14" s="17"/>
    </x:row>
    <x:row r="15">
      <x:c r="A15" s="17" t="str">
        <x:v>4. Correct defects in the source system, refresh the extract, and rerun.</x:v>
      </x:c>
      <x:c r="B15" s="17"/>
      <x:c r="C15" s="17"/>
      <x:c r="D15" s="17"/>
      <x:c r="E15" s="17"/>
      <x:c r="F15" s="17"/>
    </x:row>
    <x:row r="16">
      <x:c r="A16" s="17" t="str">
        <x:v>5. Record owner, evidence, decision, and deletion date before launch.</x:v>
      </x:c>
      <x:c r="B16" s="17"/>
      <x:c r="C16" s="17"/>
      <x:c r="D16" s="17"/>
      <x:c r="E16" s="17"/>
      <x:c r="F16" s="17"/>
    </x:row>
  </x:sheetData>
  <x:mergeCells>
    <x:mergeCell ref="A1:F1"/>
    <x:mergeCell ref="A2:F2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36.66999816894531" hidden="0" customWidth="1"/>
    <x:col min="3" max="3" width="14.4399995803833" hidden="0" customWidth="1"/>
    <x:col min="4" max="4" width="11.109999656677246" hidden="0" customWidth="1"/>
  </x:cols>
  <x:sheetData>
    <x:row r="1" ht="22.5" customHeight="1">
      <x:c r="A1" s="23" t="str">
        <x:v>Rule</x:v>
      </x:c>
      <x:c r="B1" s="23" t="str">
        <x:v>Description</x:v>
      </x:c>
      <x:c r="C1" s="23" t="str">
        <x:v>Requirement</x:v>
      </x:c>
      <x:c r="D1" s="23" t="str">
        <x:v>Severity</x:v>
      </x:c>
    </x:row>
    <x:row r="2">
      <x:c r="A2" s="17" t="str">
        <x:v>Recipient ID</x:v>
      </x:c>
      <x:c r="B2" s="17" t="str">
        <x:v>Stable pseudonymous key</x:v>
      </x:c>
      <x:c r="C2" s="17" t="str">
        <x:v>Required</x:v>
      </x:c>
      <x:c r="D2" s="17" t="str">
        <x:v>Block</x:v>
      </x:c>
    </x:row>
    <x:row r="3">
      <x:c r="A3" s="17" t="str">
        <x:v>Email</x:v>
      </x:c>
      <x:c r="B3" s="17" t="str">
        <x:v>Delivery address; syntax only, not identity proof</x:v>
      </x:c>
      <x:c r="C3" s="17" t="str">
        <x:v>Conditional</x:v>
      </x:c>
      <x:c r="D3" s="17" t="str">
        <x:v>Block</x:v>
      </x:c>
    </x:row>
    <x:row r="4">
      <x:c r="A4" s="17" t="str">
        <x:v>Country code</x:v>
      </x:c>
      <x:c r="B4" s="17" t="str">
        <x:v>ISO alpha-2 routing hint</x:v>
      </x:c>
      <x:c r="C4" s="17" t="str">
        <x:v>Required</x:v>
      </x:c>
      <x:c r="D4" s="17" t="str">
        <x:v>Block</x:v>
      </x:c>
    </x:row>
    <x:row r="5">
      <x:c r="A5" s="17" t="str">
        <x:v>Address fields</x:v>
      </x:c>
      <x:c r="B5" s="17" t="str">
        <x:v>Postal routing inputs</x:v>
      </x:c>
      <x:c r="C5" s="17" t="str">
        <x:v>Conditional</x:v>
      </x:c>
      <x:c r="D5" s="17" t="str">
        <x:v>Block</x:v>
      </x:c>
    </x:row>
    <x:row r="6">
      <x:c r="A6" s="17" t="str">
        <x:v>Consent</x:v>
      </x:c>
      <x:c r="B6" s="17" t="str">
        <x:v>Recorded permission state</x:v>
      </x:c>
      <x:c r="C6" s="17" t="str">
        <x:v>Required</x:v>
      </x:c>
      <x:c r="D6" s="17" t="str">
        <x:v>Block</x:v>
      </x:c>
    </x:row>
    <x:row r="7">
      <x:c r="A7" s="17" t="str">
        <x:v>Suppressed</x:v>
      </x:c>
      <x:c r="B7" s="17" t="str">
        <x:v>Do-not-contact state</x:v>
      </x:c>
      <x:c r="C7" s="17" t="str">
        <x:v>Required</x:v>
      </x:c>
      <x:c r="D7" s="17" t="str">
        <x:v>Block</x:v>
      </x:c>
    </x:row>
    <x:row r="8">
      <x:c r="A8" s="17" t="str">
        <x:v>Last verified</x:v>
      </x:c>
      <x:c r="B8" s="17" t="str">
        <x:v>Date the source was checked</x:v>
      </x:c>
      <x:c r="C8" s="17" t="str">
        <x:v>Required</x:v>
      </x:c>
      <x:c r="D8" s="17" t="str">
        <x:v>Warn</x:v>
      </x:c>
    </x:row>
    <x:row r="9">
      <x:c r="A9" s="17" t="str">
        <x:v>Data owner</x:v>
      </x:c>
      <x:c r="B9" s="17" t="str">
        <x:v>Accountable remediation owner</x:v>
      </x:c>
      <x:c r="C9" s="17" t="str">
        <x:v>Required</x:v>
      </x:c>
      <x:c r="D9" s="17" t="str">
        <x:v>Warn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21.110000610351562" hidden="0" customWidth="1"/>
    <x:col min="5" max="5" width="10" hidden="0" customWidth="1"/>
    <x:col min="6" max="6" width="25.559999465942383" hidden="0" customWidth="1"/>
    <x:col min="7" max="7" width="14.4399995803833" hidden="0" customWidth="1"/>
    <x:col min="8" max="8" width="13.329999923706055" hidden="0" customWidth="1"/>
    <x:col min="9" max="9" width="12.220000267028809" hidden="0" customWidth="1"/>
    <x:col min="10" max="10" width="11.109999656677246" hidden="0" customWidth="1"/>
    <x:col min="11" max="11" width="10" hidden="0" customWidth="1"/>
    <x:col min="12" max="12" width="11.109999656677246" hidden="0" customWidth="1"/>
    <x:col min="13" max="13" width="13.329999923706055" hidden="0" customWidth="1"/>
    <x:col min="14" max="14" width="12.220000267028809" hidden="0" customWidth="1"/>
    <x:col min="15" max="15" width="14.4399995803833" hidden="0" customWidth="1"/>
    <x:col min="16" max="16" width="24.440000534057617" hidden="0" customWidth="1"/>
  </x:cols>
  <x:sheetData>
    <x:row r="1" ht="22.5" customHeight="1">
      <x:c r="A1" s="23" t="str">
        <x:v>Recipient ID</x:v>
      </x:c>
      <x:c r="B1" s="23" t="str">
        <x:v>First name</x:v>
      </x:c>
      <x:c r="C1" s="23" t="str">
        <x:v>Last name</x:v>
      </x:c>
      <x:c r="D1" s="23" t="str">
        <x:v>Email</x:v>
      </x:c>
      <x:c r="E1" s="23" t="str">
        <x:v>Country code</x:v>
      </x:c>
      <x:c r="F1" s="23" t="str">
        <x:v>Address line 1</x:v>
      </x:c>
      <x:c r="G1" s="23" t="str">
        <x:v>City</x:v>
      </x:c>
      <x:c r="H1" s="23" t="str">
        <x:v>Region</x:v>
      </x:c>
      <x:c r="I1" s="23" t="str">
        <x:v>Postal code</x:v>
      </x:c>
      <x:c r="J1" s="23" t="str">
        <x:v>Locale</x:v>
      </x:c>
      <x:c r="K1" s="23" t="str">
        <x:v>Consent</x:v>
      </x:c>
      <x:c r="L1" s="23" t="str">
        <x:v>Suppressed</x:v>
      </x:c>
      <x:c r="M1" s="23" t="str">
        <x:v>Last verified</x:v>
      </x:c>
      <x:c r="N1" s="23" t="str">
        <x:v>Source</x:v>
      </x:c>
      <x:c r="O1" s="23" t="str">
        <x:v>Data owner</x:v>
      </x:c>
      <x:c r="P1" s="23" t="str">
        <x:v>Notes</x:v>
      </x:c>
    </x:row>
    <x:row r="2">
      <x:c r="A2" s="17" t="str">
        <x:v>R-1001</x:v>
      </x:c>
      <x:c r="B2" s="17" t="str">
        <x:v>Avery</x:v>
      </x:c>
      <x:c r="C2" s="17" t="str">
        <x:v>Lee</x:v>
      </x:c>
      <x:c r="D2" s="17" t="str">
        <x:v>avery@example.test</x:v>
      </x:c>
      <x:c r="E2" s="17" t="str">
        <x:v>US</x:v>
      </x:c>
      <x:c r="F2" s="17" t="str">
        <x:v>18 Market St</x:v>
      </x:c>
      <x:c r="G2" s="17" t="str">
        <x:v>Boston</x:v>
      </x:c>
      <x:c r="H2" s="17" t="str">
        <x:v>MA</x:v>
      </x:c>
      <x:c r="I2" s="17" t="str">
        <x:v>02110</x:v>
      </x:c>
      <x:c r="J2" s="17" t="str">
        <x:v>en-US</x:v>
      </x:c>
      <x:c r="K2" s="17" t="str">
        <x:v>Yes</x:v>
      </x:c>
      <x:c r="L2" s="17" t="str">
        <x:v>No</x:v>
      </x:c>
      <x:c r="M2" s="17" t="str">
        <x:v>2026-08-15</x:v>
      </x:c>
      <x:c r="N2" s="17" t="str">
        <x:v>HRIS</x:v>
      </x:c>
      <x:c r="O2" s="17" t="str">
        <x:v>People Ops</x:v>
      </x:c>
      <x:c r="P2" s="17" t="str">
        <x:v>Synthetic valid row</x:v>
      </x:c>
    </x:row>
    <x:row r="3">
      <x:c r="A3" s="17" t="str">
        <x:v>R-1002</x:v>
      </x:c>
      <x:c r="B3" s="17" t="str">
        <x:v>Morgan</x:v>
      </x:c>
      <x:c r="C3" s="17" t="str">
        <x:v>Chen</x:v>
      </x:c>
      <x:c r="D3" s="17" t="str">
        <x:v>morgan@example.test</x:v>
      </x:c>
      <x:c r="E3" s="17" t="str">
        <x:v>TW</x:v>
      </x:c>
      <x:c r="F3" s="17" t="str">
        <x:v>忠孝東路一段1號</x:v>
      </x:c>
      <x:c r="G3" s="17" t="str">
        <x:v>臺北市</x:v>
      </x:c>
      <x:c r="H3" s="17" t="str"/>
      <x:c r="I3" s="17" t="str">
        <x:v>100</x:v>
      </x:c>
      <x:c r="J3" s="17" t="str">
        <x:v>zh-TW</x:v>
      </x:c>
      <x:c r="K3" s="17" t="str">
        <x:v>Yes</x:v>
      </x:c>
      <x:c r="L3" s="17" t="str">
        <x:v>No</x:v>
      </x:c>
      <x:c r="M3" s="17" t="str">
        <x:v>2026-04-10</x:v>
      </x:c>
      <x:c r="N3" s="17" t="str">
        <x:v>HRIS</x:v>
      </x:c>
      <x:c r="O3" s="17" t="str">
        <x:v>People Ops</x:v>
      </x:c>
      <x:c r="P3" s="17" t="str">
        <x:v>Synthetic duplicate seed</x:v>
      </x:c>
    </x:row>
    <x:row r="4">
      <x:c r="A4" s="17" t="str">
        <x:v>R-1003</x:v>
      </x:c>
      <x:c r="B4" s="17" t="str">
        <x:v>Morgan</x:v>
      </x:c>
      <x:c r="C4" s="17" t="str">
        <x:v>Chen</x:v>
      </x:c>
      <x:c r="D4" s="17" t="str">
        <x:v>morgan@example.test</x:v>
      </x:c>
      <x:c r="E4" s="17" t="str"/>
      <x:c r="F4" s="17" t="str"/>
      <x:c r="G4" s="17" t="str"/>
      <x:c r="H4" s="17" t="str"/>
      <x:c r="I4" s="17" t="str"/>
      <x:c r="J4" s="17" t="str">
        <x:v>zh-TW</x:v>
      </x:c>
      <x:c r="K4" s="17" t="str">
        <x:v>Yes</x:v>
      </x:c>
      <x:c r="L4" s="17" t="str">
        <x:v>No</x:v>
      </x:c>
      <x:c r="M4" s="17" t="str">
        <x:v>2025-01-10</x:v>
      </x:c>
      <x:c r="N4" s="17" t="str">
        <x:v>CRM</x:v>
      </x:c>
      <x:c r="O4" s="17" t="str">
        <x:v>Sales Ops</x:v>
      </x:c>
      <x:c r="P4" s="17" t="str">
        <x:v>Missing routing fields</x:v>
      </x:c>
    </x:row>
    <x:row r="5">
      <x:c r="A5" s="17" t="str">
        <x:v>R-1004</x:v>
      </x:c>
      <x:c r="B5" s="17" t="str">
        <x:v>Ren</x:v>
      </x:c>
      <x:c r="C5" s="17" t="str">
        <x:v>Sato</x:v>
      </x:c>
      <x:c r="D5" s="17" t="str">
        <x:v>ren.example.test</x:v>
      </x:c>
      <x:c r="E5" s="17" t="str">
        <x:v>JP</x:v>
      </x:c>
      <x:c r="F5" s="17" t="str">
        <x:v>丸の内一丁目</x:v>
      </x:c>
      <x:c r="G5" s="17" t="str">
        <x:v>千代田区</x:v>
      </x:c>
      <x:c r="H5" s="17" t="str">
        <x:v>東京都</x:v>
      </x:c>
      <x:c r="I5" s="17" t="str">
        <x:v>100-0005</x:v>
      </x:c>
      <x:c r="J5" s="17" t="str">
        <x:v>ja-JP</x:v>
      </x:c>
      <x:c r="K5" s="17" t="str">
        <x:v>Yes</x:v>
      </x:c>
      <x:c r="L5" s="17" t="str">
        <x:v>No</x:v>
      </x:c>
      <x:c r="M5" s="17" t="str">
        <x:v>2026-09-01</x:v>
      </x:c>
      <x:c r="N5" s="17" t="str">
        <x:v>CRM</x:v>
      </x:c>
      <x:c r="O5" s="17" t="str">
        <x:v>Privacy Ops</x:v>
      </x:c>
      <x:c r="P5" s="17" t="str">
        <x:v>Suppression conflict</x:v>
      </x:c>
    </x:row>
    <x:row r="6">
      <x:c r="A6" s="17" t="str">
        <x:v>R-1005</x:v>
      </x:c>
      <x:c r="B6" s="17" t="str">
        <x:v>Jiwoo</x:v>
      </x:c>
      <x:c r="C6" s="17" t="str">
        <x:v>Kim</x:v>
      </x:c>
      <x:c r="D6" s="17" t="str">
        <x:v>jiwoo@example.test</x:v>
      </x:c>
      <x:c r="E6" s="17" t="str">
        <x:v>KR</x:v>
      </x:c>
      <x:c r="F6" s="17" t="str">
        <x:v>세종대로 110</x:v>
      </x:c>
      <x:c r="G6" s="17" t="str">
        <x:v>서울특별시</x:v>
      </x:c>
      <x:c r="H6" s="17" t="str"/>
      <x:c r="I6" s="17" t="str">
        <x:v>04524</x:v>
      </x:c>
      <x:c r="J6" s="17" t="str">
        <x:v>ko-KR</x:v>
      </x:c>
      <x:c r="K6" s="17" t="str">
        <x:v>Yes</x:v>
      </x:c>
      <x:c r="L6" s="17" t="str">
        <x:v>No</x:v>
      </x:c>
      <x:c r="M6" s="17" t="str">
        <x:v>2024-06-30</x:v>
      </x:c>
      <x:c r="N6" s="17" t="str">
        <x:v>CSV</x:v>
      </x:c>
      <x:c r="O6" s="17" t="str">
        <x:v>Regional Ops</x:v>
      </x:c>
      <x:c r="P6" s="17" t="str">
        <x:v>Stale verification</x:v>
      </x:c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</x:row>
  </x:sheetData>
  <x:dataValidations count="1">
    <x:dataValidation type="list" allowBlank="1" showDropDown="0" sqref="K2:L101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13.329999923706055" hidden="0" customWidth="1"/>
    <x:col min="4" max="4" width="11.109999656677246" hidden="0" customWidth="1"/>
    <x:col min="5" max="5" width="11.109999656677246" hidden="0" customWidth="1"/>
    <x:col min="6" max="6" width="14.4399995803833" hidden="0" customWidth="1"/>
    <x:col min="7" max="7" width="12.220000267028809" hidden="0" customWidth="1"/>
    <x:col min="8" max="8" width="11.109999656677246" hidden="0" customWidth="1"/>
    <x:col min="9" max="9" width="13.329999923706055" hidden="0" customWidth="1"/>
  </x:cols>
  <x:sheetData>
    <x:row r="1" ht="22.5" customHeight="1">
      <x:c r="A1" s="23" t="str">
        <x:v>Recipient ID</x:v>
      </x:c>
      <x:c r="B1" s="23" t="str">
        <x:v>Completeness</x:v>
      </x:c>
      <x:c r="C1" s="23" t="str">
        <x:v>Email syntax</x:v>
      </x:c>
      <x:c r="D1" s="23" t="str">
        <x:v>Country</x:v>
      </x:c>
      <x:c r="E1" s="23" t="str">
        <x:v>Duplicate</x:v>
      </x:c>
      <x:c r="F1" s="23" t="str">
        <x:v>Consent conflict</x:v>
      </x:c>
      <x:c r="G1" s="23" t="str">
        <x:v>Stale data</x:v>
      </x:c>
      <x:c r="H1" s="23" t="str">
        <x:v>Issue count</x:v>
      </x:c>
      <x:c r="I1" s="23" t="str">
        <x:v>Launch decision</x:v>
      </x:c>
    </x:row>
    <x:row r="2">
      <x:c r="A2" s="17" t="str">
        <x:f>IF('Import'!A2="","",'Import'!A2)</x:f>
        <x:v>R-1001</x:v>
      </x:c>
      <x:c r="B2" s="25" t="n">
        <x:f>IF(A2="","",COUNTIF('Import'!B2:P2,"&lt;&gt;")/15)</x:f>
        <x:v>1</x:v>
      </x:c>
      <x:c r="C2" s="26" t="str">
        <x:f>IF(A2="","",IF(AND(ISNUMBER(SEARCH("@",'Import'!D2)),ISNUMBER(SEARCH(".",'Import'!D2))),"PASS","BLOCK"))</x:f>
        <x:v>PASS</x:v>
      </x:c>
      <x:c r="D2" s="26" t="str">
        <x:f>IF(A2="","",IF(LEN('Import'!E2)=2,"PASS","BLOCK"))</x:f>
        <x:v>PASS</x:v>
      </x:c>
      <x:c r="E2" s="26" t="str">
        <x:f>IF(A2="","",IF(COUNTIF('Import'!D$2:D$101,'Import'!D2)&gt;1,"BLOCK","PASS"))</x:f>
        <x:v>PASS</x:v>
      </x:c>
      <x:c r="F2" s="26" t="str">
        <x:f>IF(A2="","",IF(AND('Import'!K2="Yes",'Import'!L2="Yes"),"BLOCK","PASS"))</x:f>
        <x:v>PASS</x:v>
      </x:c>
      <x:c r="G2" s="26" t="str">
        <x:f>IF(A2="","",IF('Import'!M2&lt;"2025-09-24","WARN","PASS"))</x:f>
        <x:v>PASS</x:v>
      </x:c>
      <x:c r="H2" s="26" t="n">
        <x:f>IF(A2="","",COUNTIF(C2:F2,"BLOCK")+COUNTIF(G2:G2,"WARN"))</x:f>
        <x:v>0</x:v>
      </x:c>
      <x:c r="I2" s="26" t="str">
        <x:f>IF(A2="","",IF(COUNTIF(C2:F2,"BLOCK")&gt;0,"BLOCK",IF(COUNTIF(G2:G2,"WARN")&gt;0,"WARN","PASS")))</x:f>
        <x:v>PASS</x:v>
      </x:c>
    </x:row>
    <x:row r="3">
      <x:c r="A3" s="17" t="str">
        <x:f>IF('Import'!A3="","",'Import'!A3)</x:f>
        <x:v>R-1002</x:v>
      </x:c>
      <x:c r="B3" s="25" t="n">
        <x:f>IF(A3="","",COUNTIF('Import'!B3:P3,"&lt;&gt;")/15)</x:f>
        <x:v>1</x:v>
      </x:c>
      <x:c r="C3" s="26" t="str">
        <x:f>IF(A3="","",IF(AND(ISNUMBER(SEARCH("@",'Import'!D3)),ISNUMBER(SEARCH(".",'Import'!D3))),"PASS","BLOCK"))</x:f>
        <x:v>PASS</x:v>
      </x:c>
      <x:c r="D3" s="26" t="str">
        <x:f>IF(A3="","",IF(LEN('Import'!E3)=2,"PASS","BLOCK"))</x:f>
        <x:v>PASS</x:v>
      </x:c>
      <x:c r="E3" s="26" t="str">
        <x:f>IF(A3="","",IF(COUNTIF('Import'!D$2:D$101,'Import'!D3)&gt;1,"BLOCK","PASS"))</x:f>
        <x:v>BLOCK</x:v>
      </x:c>
      <x:c r="F3" s="26" t="str">
        <x:f>IF(A3="","",IF(AND('Import'!K3="Yes",'Import'!L3="Yes"),"BLOCK","PASS"))</x:f>
        <x:v>PASS</x:v>
      </x:c>
      <x:c r="G3" s="26" t="str">
        <x:f>IF(A3="","",IF('Import'!M3&lt;"2025-09-24","WARN","PASS"))</x:f>
        <x:v>PASS</x:v>
      </x:c>
      <x:c r="H3" s="26" t="n">
        <x:f>IF(A3="","",COUNTIF(C3:F3,"BLOCK")+COUNTIF(G3:G3,"WARN"))</x:f>
        <x:v>1</x:v>
      </x:c>
      <x:c r="I3" s="26" t="str">
        <x:f>IF(A3="","",IF(COUNTIF(C3:F3,"BLOCK")&gt;0,"BLOCK",IF(COUNTIF(G3:G3,"WARN")&gt;0,"WARN","PASS")))</x:f>
        <x:v>BLOCK</x:v>
      </x:c>
    </x:row>
    <x:row r="4">
      <x:c r="A4" s="17" t="str">
        <x:f>IF('Import'!A4="","",'Import'!A4)</x:f>
        <x:v>R-1003</x:v>
      </x:c>
      <x:c r="B4" s="25" t="n">
        <x:f>IF(A4="","",COUNTIF('Import'!B4:P4,"&lt;&gt;")/15)</x:f>
        <x:v>1</x:v>
      </x:c>
      <x:c r="C4" s="26" t="str">
        <x:f>IF(A4="","",IF(AND(ISNUMBER(SEARCH("@",'Import'!D4)),ISNUMBER(SEARCH(".",'Import'!D4))),"PASS","BLOCK"))</x:f>
        <x:v>PASS</x:v>
      </x:c>
      <x:c r="D4" s="26" t="str">
        <x:f>IF(A4="","",IF(LEN('Import'!E4)=2,"PASS","BLOCK"))</x:f>
        <x:v>BLOCK</x:v>
      </x:c>
      <x:c r="E4" s="26" t="str">
        <x:f>IF(A4="","",IF(COUNTIF('Import'!D$2:D$101,'Import'!D4)&gt;1,"BLOCK","PASS"))</x:f>
        <x:v>BLOCK</x:v>
      </x:c>
      <x:c r="F4" s="26" t="str">
        <x:f>IF(A4="","",IF(AND('Import'!K4="Yes",'Import'!L4="Yes"),"BLOCK","PASS"))</x:f>
        <x:v>PASS</x:v>
      </x:c>
      <x:c r="G4" s="26" t="str">
        <x:f>IF(A4="","",IF('Import'!M4&lt;"2025-09-24","WARN","PASS"))</x:f>
        <x:v>WARN</x:v>
      </x:c>
      <x:c r="H4" s="26" t="n">
        <x:f>IF(A4="","",COUNTIF(C4:F4,"BLOCK")+COUNTIF(G4:G4,"WARN"))</x:f>
        <x:v>3</x:v>
      </x:c>
      <x:c r="I4" s="26" t="str">
        <x:f>IF(A4="","",IF(COUNTIF(C4:F4,"BLOCK")&gt;0,"BLOCK",IF(COUNTIF(G4:G4,"WARN")&gt;0,"WARN","PASS")))</x:f>
        <x:v>BLOCK</x:v>
      </x:c>
    </x:row>
    <x:row r="5">
      <x:c r="A5" s="17" t="str">
        <x:f>IF('Import'!A5="","",'Import'!A5)</x:f>
        <x:v>R-1004</x:v>
      </x:c>
      <x:c r="B5" s="25" t="n">
        <x:f>IF(A5="","",COUNTIF('Import'!B5:P5,"&lt;&gt;")/15)</x:f>
        <x:v>1</x:v>
      </x:c>
      <x:c r="C5" s="26" t="str">
        <x:f>IF(A5="","",IF(AND(ISNUMBER(SEARCH("@",'Import'!D5)),ISNUMBER(SEARCH(".",'Import'!D5))),"PASS","BLOCK"))</x:f>
        <x:v>BLOCK</x:v>
      </x:c>
      <x:c r="D5" s="26" t="str">
        <x:f>IF(A5="","",IF(LEN('Import'!E5)=2,"PASS","BLOCK"))</x:f>
        <x:v>PASS</x:v>
      </x:c>
      <x:c r="E5" s="26" t="str">
        <x:f>IF(A5="","",IF(COUNTIF('Import'!D$2:D$101,'Import'!D5)&gt;1,"BLOCK","PASS"))</x:f>
        <x:v>PASS</x:v>
      </x:c>
      <x:c r="F5" s="26" t="str">
        <x:f>IF(A5="","",IF(AND('Import'!K5="Yes",'Import'!L5="Yes"),"BLOCK","PASS"))</x:f>
        <x:v>PASS</x:v>
      </x:c>
      <x:c r="G5" s="26" t="str">
        <x:f>IF(A5="","",IF('Import'!M5&lt;"2025-09-24","WARN","PASS"))</x:f>
        <x:v>PASS</x:v>
      </x:c>
      <x:c r="H5" s="26" t="n">
        <x:f>IF(A5="","",COUNTIF(C5:F5,"BLOCK")+COUNTIF(G5:G5,"WARN"))</x:f>
        <x:v>1</x:v>
      </x:c>
      <x:c r="I5" s="26" t="str">
        <x:f>IF(A5="","",IF(COUNTIF(C5:F5,"BLOCK")&gt;0,"BLOCK",IF(COUNTIF(G5:G5,"WARN")&gt;0,"WARN","PASS")))</x:f>
        <x:v>BLOCK</x:v>
      </x:c>
    </x:row>
    <x:row r="6">
      <x:c r="A6" s="17" t="str">
        <x:f>IF('Import'!A6="","",'Import'!A6)</x:f>
        <x:v>R-1005</x:v>
      </x:c>
      <x:c r="B6" s="25" t="n">
        <x:f>IF(A6="","",COUNTIF('Import'!B6:P6,"&lt;&gt;")/15)</x:f>
        <x:v>1</x:v>
      </x:c>
      <x:c r="C6" s="26" t="str">
        <x:f>IF(A6="","",IF(AND(ISNUMBER(SEARCH("@",'Import'!D6)),ISNUMBER(SEARCH(".",'Import'!D6))),"PASS","BLOCK"))</x:f>
        <x:v>PASS</x:v>
      </x:c>
      <x:c r="D6" s="26" t="str">
        <x:f>IF(A6="","",IF(LEN('Import'!E6)=2,"PASS","BLOCK"))</x:f>
        <x:v>PASS</x:v>
      </x:c>
      <x:c r="E6" s="26" t="str">
        <x:f>IF(A6="","",IF(COUNTIF('Import'!D$2:D$101,'Import'!D6)&gt;1,"BLOCK","PASS"))</x:f>
        <x:v>PASS</x:v>
      </x:c>
      <x:c r="F6" s="26" t="str">
        <x:f>IF(A6="","",IF(AND('Import'!K6="Yes",'Import'!L6="Yes"),"BLOCK","PASS"))</x:f>
        <x:v>PASS</x:v>
      </x:c>
      <x:c r="G6" s="26" t="str">
        <x:f>IF(A6="","",IF('Import'!M6&lt;"2025-09-24","WARN","PASS"))</x:f>
        <x:v>WARN</x:v>
      </x:c>
      <x:c r="H6" s="26" t="n">
        <x:f>IF(A6="","",COUNTIF(C6:F6,"BLOCK")+COUNTIF(G6:G6,"WARN"))</x:f>
        <x:v>1</x:v>
      </x:c>
      <x:c r="I6" s="26" t="str">
        <x:f>IF(A6="","",IF(COUNTIF(C6:F6,"BLOCK")&gt;0,"BLOCK",IF(COUNTIF(G6:G6,"WARN")&gt;0,"WARN","PASS")))</x:f>
        <x:v>WARN</x:v>
      </x:c>
    </x:row>
    <x:row r="7">
      <x:c r="A7" s="17" t="str">
        <x:f>IF('Import'!A7="","",'Import'!A7)</x:f>
      </x:c>
      <x:c r="B7" s="25" t="str">
        <x:f>IF(A7="","",COUNTIF('Import'!B7:P7,"&lt;&gt;")/15)</x:f>
      </x:c>
      <x:c r="C7" s="26" t="str">
        <x:f>IF(A7="","",IF(AND(ISNUMBER(SEARCH("@",'Import'!D7)),ISNUMBER(SEARCH(".",'Import'!D7))),"PASS","BLOCK"))</x:f>
      </x:c>
      <x:c r="D7" s="26" t="str">
        <x:f>IF(A7="","",IF(LEN('Import'!E7)=2,"PASS","BLOCK"))</x:f>
      </x:c>
      <x:c r="E7" s="26" t="str">
        <x:f>IF(A7="","",IF(COUNTIF('Import'!D$2:D$101,'Import'!D7)&gt;1,"BLOCK","PASS"))</x:f>
      </x:c>
      <x:c r="F7" s="26" t="str">
        <x:f>IF(A7="","",IF(AND('Import'!K7="Yes",'Import'!L7="Yes"),"BLOCK","PASS"))</x:f>
      </x:c>
      <x:c r="G7" s="26" t="str">
        <x:f>IF(A7="","",IF('Import'!M7&lt;"2025-09-24","WARN","PASS"))</x:f>
      </x:c>
      <x:c r="H7" s="26" t="str">
        <x:f>IF(A7="","",COUNTIF(C7:F7,"BLOCK")+COUNTIF(G7:G7,"WARN"))</x:f>
      </x:c>
      <x:c r="I7" s="26" t="str">
        <x:f>IF(A7="","",IF(COUNTIF(C7:F7,"BLOCK")&gt;0,"BLOCK",IF(COUNTIF(G7:G7,"WARN")&gt;0,"WARN","PASS")))</x:f>
      </x:c>
    </x:row>
    <x:row r="8">
      <x:c r="A8" s="17" t="str">
        <x:f>IF('Import'!A8="","",'Import'!A8)</x:f>
      </x:c>
      <x:c r="B8" s="25" t="str">
        <x:f>IF(A8="","",COUNTIF('Import'!B8:P8,"&lt;&gt;")/15)</x:f>
      </x:c>
      <x:c r="C8" s="26" t="str">
        <x:f>IF(A8="","",IF(AND(ISNUMBER(SEARCH("@",'Import'!D8)),ISNUMBER(SEARCH(".",'Import'!D8))),"PASS","BLOCK"))</x:f>
      </x:c>
      <x:c r="D8" s="26" t="str">
        <x:f>IF(A8="","",IF(LEN('Import'!E8)=2,"PASS","BLOCK"))</x:f>
      </x:c>
      <x:c r="E8" s="26" t="str">
        <x:f>IF(A8="","",IF(COUNTIF('Import'!D$2:D$101,'Import'!D8)&gt;1,"BLOCK","PASS"))</x:f>
      </x:c>
      <x:c r="F8" s="26" t="str">
        <x:f>IF(A8="","",IF(AND('Import'!K8="Yes",'Import'!L8="Yes"),"BLOCK","PASS"))</x:f>
      </x:c>
      <x:c r="G8" s="26" t="str">
        <x:f>IF(A8="","",IF('Import'!M8&lt;"2025-09-24","WARN","PASS"))</x:f>
      </x:c>
      <x:c r="H8" s="26" t="str">
        <x:f>IF(A8="","",COUNTIF(C8:F8,"BLOCK")+COUNTIF(G8:G8,"WARN"))</x:f>
      </x:c>
      <x:c r="I8" s="26" t="str">
        <x:f>IF(A8="","",IF(COUNTIF(C8:F8,"BLOCK")&gt;0,"BLOCK",IF(COUNTIF(G8:G8,"WARN")&gt;0,"WARN","PASS")))</x:f>
      </x:c>
    </x:row>
    <x:row r="9">
      <x:c r="A9" s="17" t="str">
        <x:f>IF('Import'!A9="","",'Import'!A9)</x:f>
      </x:c>
      <x:c r="B9" s="25" t="str">
        <x:f>IF(A9="","",COUNTIF('Import'!B9:P9,"&lt;&gt;")/15)</x:f>
      </x:c>
      <x:c r="C9" s="26" t="str">
        <x:f>IF(A9="","",IF(AND(ISNUMBER(SEARCH("@",'Import'!D9)),ISNUMBER(SEARCH(".",'Import'!D9))),"PASS","BLOCK"))</x:f>
      </x:c>
      <x:c r="D9" s="26" t="str">
        <x:f>IF(A9="","",IF(LEN('Import'!E9)=2,"PASS","BLOCK"))</x:f>
      </x:c>
      <x:c r="E9" s="26" t="str">
        <x:f>IF(A9="","",IF(COUNTIF('Import'!D$2:D$101,'Import'!D9)&gt;1,"BLOCK","PASS"))</x:f>
      </x:c>
      <x:c r="F9" s="26" t="str">
        <x:f>IF(A9="","",IF(AND('Import'!K9="Yes",'Import'!L9="Yes"),"BLOCK","PASS"))</x:f>
      </x:c>
      <x:c r="G9" s="26" t="str">
        <x:f>IF(A9="","",IF('Import'!M9&lt;"2025-09-24","WARN","PASS"))</x:f>
      </x:c>
      <x:c r="H9" s="26" t="str">
        <x:f>IF(A9="","",COUNTIF(C9:F9,"BLOCK")+COUNTIF(G9:G9,"WARN"))</x:f>
      </x:c>
      <x:c r="I9" s="26" t="str">
        <x:f>IF(A9="","",IF(COUNTIF(C9:F9,"BLOCK")&gt;0,"BLOCK",IF(COUNTIF(G9:G9,"WARN")&gt;0,"WARN","PASS")))</x:f>
      </x:c>
    </x:row>
    <x:row r="10">
      <x:c r="A10" s="17" t="str">
        <x:f>IF('Import'!A10="","",'Import'!A10)</x:f>
      </x:c>
      <x:c r="B10" s="25" t="str">
        <x:f>IF(A10="","",COUNTIF('Import'!B10:P10,"&lt;&gt;")/15)</x:f>
      </x:c>
      <x:c r="C10" s="26" t="str">
        <x:f>IF(A10="","",IF(AND(ISNUMBER(SEARCH("@",'Import'!D10)),ISNUMBER(SEARCH(".",'Import'!D10))),"PASS","BLOCK"))</x:f>
      </x:c>
      <x:c r="D10" s="26" t="str">
        <x:f>IF(A10="","",IF(LEN('Import'!E10)=2,"PASS","BLOCK"))</x:f>
      </x:c>
      <x:c r="E10" s="26" t="str">
        <x:f>IF(A10="","",IF(COUNTIF('Import'!D$2:D$101,'Import'!D10)&gt;1,"BLOCK","PASS"))</x:f>
      </x:c>
      <x:c r="F10" s="26" t="str">
        <x:f>IF(A10="","",IF(AND('Import'!K10="Yes",'Import'!L10="Yes"),"BLOCK","PASS"))</x:f>
      </x:c>
      <x:c r="G10" s="26" t="str">
        <x:f>IF(A10="","",IF('Import'!M10&lt;"2025-09-24","WARN","PASS"))</x:f>
      </x:c>
      <x:c r="H10" s="26" t="str">
        <x:f>IF(A10="","",COUNTIF(C10:F10,"BLOCK")+COUNTIF(G10:G10,"WARN"))</x:f>
      </x:c>
      <x:c r="I10" s="26" t="str">
        <x:f>IF(A10="","",IF(COUNTIF(C10:F10,"BLOCK")&gt;0,"BLOCK",IF(COUNTIF(G10:G10,"WARN")&gt;0,"WARN","PASS")))</x:f>
      </x:c>
    </x:row>
    <x:row r="11">
      <x:c r="A11" s="17" t="str">
        <x:f>IF('Import'!A11="","",'Import'!A11)</x:f>
      </x:c>
      <x:c r="B11" s="25" t="str">
        <x:f>IF(A11="","",COUNTIF('Import'!B11:P11,"&lt;&gt;")/15)</x:f>
      </x:c>
      <x:c r="C11" s="26" t="str">
        <x:f>IF(A11="","",IF(AND(ISNUMBER(SEARCH("@",'Import'!D11)),ISNUMBER(SEARCH(".",'Import'!D11))),"PASS","BLOCK"))</x:f>
      </x:c>
      <x:c r="D11" s="26" t="str">
        <x:f>IF(A11="","",IF(LEN('Import'!E11)=2,"PASS","BLOCK"))</x:f>
      </x:c>
      <x:c r="E11" s="26" t="str">
        <x:f>IF(A11="","",IF(COUNTIF('Import'!D$2:D$101,'Import'!D11)&gt;1,"BLOCK","PASS"))</x:f>
      </x:c>
      <x:c r="F11" s="26" t="str">
        <x:f>IF(A11="","",IF(AND('Import'!K11="Yes",'Import'!L11="Yes"),"BLOCK","PASS"))</x:f>
      </x:c>
      <x:c r="G11" s="26" t="str">
        <x:f>IF(A11="","",IF('Import'!M11&lt;"2025-09-24","WARN","PASS"))</x:f>
      </x:c>
      <x:c r="H11" s="26" t="str">
        <x:f>IF(A11="","",COUNTIF(C11:F11,"BLOCK")+COUNTIF(G11:G11,"WARN"))</x:f>
      </x:c>
      <x:c r="I11" s="26" t="str">
        <x:f>IF(A11="","",IF(COUNTIF(C11:F11,"BLOCK")&gt;0,"BLOCK",IF(COUNTIF(G11:G11,"WARN")&gt;0,"WARN","PASS")))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3.329999923706055" hidden="0" customWidth="1"/>
    <x:col min="3" max="3" width="12.220000267028809" hidden="0" customWidth="1"/>
    <x:col min="4" max="4" width="12.220000267028809" hidden="0" customWidth="1"/>
    <x:col min="5" max="5" width="16.670000076293945" hidden="0" customWidth="1"/>
  </x:cols>
  <x:sheetData>
    <x:row r="1" ht="22.5" customHeight="1">
      <x:c r="A1" s="23" t="str">
        <x:v>Recipient ID</x:v>
      </x:c>
      <x:c r="B1" s="23" t="str">
        <x:v>Email</x:v>
      </x:c>
      <x:c r="C1" s="23" t="str">
        <x:v>Duplicate count</x:v>
      </x:c>
      <x:c r="D1" s="23" t="str">
        <x:v>Decision</x:v>
      </x:c>
      <x:c r="E1" s="23" t="str">
        <x:v>Data owner</x:v>
      </x:c>
    </x:row>
    <x:row r="2">
      <x:c r="A2" s="26" t="str">
        <x:f>IF('Import'!A2="","",'Import'!A2)</x:f>
        <x:v>R-1001</x:v>
      </x:c>
      <x:c r="B2" s="26" t="str">
        <x:f>IF(A2="","",'Import'!D2)</x:f>
        <x:v>avery@example.test</x:v>
      </x:c>
      <x:c r="C2" s="26" t="n">
        <x:f>IF(A2="","",COUNTIF('Import'!D$2:D$101,B2))</x:f>
        <x:v>1</x:v>
      </x:c>
      <x:c r="D2" s="26" t="str">
        <x:f>IF(A2="","",IF(C2&gt;1,"BLOCK","PASS"))</x:f>
        <x:v>PASS</x:v>
      </x:c>
      <x:c r="E2" s="26" t="str">
        <x:f>IF(A2="","",'Import'!O2)</x:f>
        <x:v>People Ops</x:v>
      </x:c>
    </x:row>
    <x:row r="3">
      <x:c r="A3" s="26" t="str">
        <x:f>IF('Import'!A3="","",'Import'!A3)</x:f>
        <x:v>R-1002</x:v>
      </x:c>
      <x:c r="B3" s="26" t="str">
        <x:f>IF(A3="","",'Import'!D3)</x:f>
        <x:v>morgan@example.test</x:v>
      </x:c>
      <x:c r="C3" s="26" t="n">
        <x:f>IF(A3="","",COUNTIF('Import'!D$2:D$101,B3))</x:f>
        <x:v>2</x:v>
      </x:c>
      <x:c r="D3" s="26" t="str">
        <x:f>IF(A3="","",IF(C3&gt;1,"BLOCK","PASS"))</x:f>
        <x:v>BLOCK</x:v>
      </x:c>
      <x:c r="E3" s="26" t="str">
        <x:f>IF(A3="","",'Import'!O3)</x:f>
        <x:v>People Ops</x:v>
      </x:c>
    </x:row>
    <x:row r="4">
      <x:c r="A4" s="26" t="str">
        <x:f>IF('Import'!A4="","",'Import'!A4)</x:f>
        <x:v>R-1003</x:v>
      </x:c>
      <x:c r="B4" s="26" t="str">
        <x:f>IF(A4="","",'Import'!D4)</x:f>
        <x:v>morgan@example.test</x:v>
      </x:c>
      <x:c r="C4" s="26" t="n">
        <x:f>IF(A4="","",COUNTIF('Import'!D$2:D$101,B4))</x:f>
        <x:v>2</x:v>
      </x:c>
      <x:c r="D4" s="26" t="str">
        <x:f>IF(A4="","",IF(C4&gt;1,"BLOCK","PASS"))</x:f>
        <x:v>BLOCK</x:v>
      </x:c>
      <x:c r="E4" s="26" t="str">
        <x:f>IF(A4="","",'Import'!O4)</x:f>
        <x:v>Sales Ops</x:v>
      </x:c>
    </x:row>
    <x:row r="5">
      <x:c r="A5" s="26" t="str">
        <x:f>IF('Import'!A5="","",'Import'!A5)</x:f>
        <x:v>R-1004</x:v>
      </x:c>
      <x:c r="B5" s="26" t="str">
        <x:f>IF(A5="","",'Import'!D5)</x:f>
        <x:v>ren.example.test</x:v>
      </x:c>
      <x:c r="C5" s="26" t="n">
        <x:f>IF(A5="","",COUNTIF('Import'!D$2:D$101,B5))</x:f>
        <x:v>1</x:v>
      </x:c>
      <x:c r="D5" s="26" t="str">
        <x:f>IF(A5="","",IF(C5&gt;1,"BLOCK","PASS"))</x:f>
        <x:v>PASS</x:v>
      </x:c>
      <x:c r="E5" s="26" t="str">
        <x:f>IF(A5="","",'Import'!O5)</x:f>
        <x:v>Privacy Ops</x:v>
      </x:c>
    </x:row>
    <x:row r="6">
      <x:c r="A6" s="26" t="str">
        <x:f>IF('Import'!A6="","",'Import'!A6)</x:f>
        <x:v>R-1005</x:v>
      </x:c>
      <x:c r="B6" s="26" t="str">
        <x:f>IF(A6="","",'Import'!D6)</x:f>
        <x:v>jiwoo@example.test</x:v>
      </x:c>
      <x:c r="C6" s="26" t="n">
        <x:f>IF(A6="","",COUNTIF('Import'!D$2:D$101,B6))</x:f>
        <x:v>1</x:v>
      </x:c>
      <x:c r="D6" s="26" t="str">
        <x:f>IF(A6="","",IF(C6&gt;1,"BLOCK","PASS"))</x:f>
        <x:v>PASS</x:v>
      </x:c>
      <x:c r="E6" s="26" t="str">
        <x:f>IF(A6="","",'Import'!O6)</x:f>
        <x:v>Regional Ops</x:v>
      </x:c>
    </x:row>
    <x:row r="7">
      <x:c r="A7" s="26" t="str">
        <x:f>IF('Import'!A7="","",'Import'!A7)</x:f>
      </x:c>
      <x:c r="B7" s="26" t="str">
        <x:f>IF(A7="","",'Import'!D7)</x:f>
      </x:c>
      <x:c r="C7" s="26" t="str">
        <x:f>IF(A7="","",COUNTIF('Import'!D$2:D$101,B7))</x:f>
      </x:c>
      <x:c r="D7" s="26" t="str">
        <x:f>IF(A7="","",IF(C7&gt;1,"BLOCK","PASS"))</x:f>
      </x:c>
      <x:c r="E7" s="26" t="str">
        <x:f>IF(A7="","",'Import'!O7)</x:f>
      </x:c>
    </x:row>
    <x:row r="8">
      <x:c r="A8" s="26" t="str">
        <x:f>IF('Import'!A8="","",'Import'!A8)</x:f>
      </x:c>
      <x:c r="B8" s="26" t="str">
        <x:f>IF(A8="","",'Import'!D8)</x:f>
      </x:c>
      <x:c r="C8" s="26" t="str">
        <x:f>IF(A8="","",COUNTIF('Import'!D$2:D$101,B8))</x:f>
      </x:c>
      <x:c r="D8" s="26" t="str">
        <x:f>IF(A8="","",IF(C8&gt;1,"BLOCK","PASS"))</x:f>
      </x:c>
      <x:c r="E8" s="26" t="str">
        <x:f>IF(A8="","",'Import'!O8)</x:f>
      </x:c>
    </x:row>
    <x:row r="9">
      <x:c r="A9" s="26" t="str">
        <x:f>IF('Import'!A9="","",'Import'!A9)</x:f>
      </x:c>
      <x:c r="B9" s="26" t="str">
        <x:f>IF(A9="","",'Import'!D9)</x:f>
      </x:c>
      <x:c r="C9" s="26" t="str">
        <x:f>IF(A9="","",COUNTIF('Import'!D$2:D$101,B9))</x:f>
      </x:c>
      <x:c r="D9" s="26" t="str">
        <x:f>IF(A9="","",IF(C9&gt;1,"BLOCK","PASS"))</x:f>
      </x:c>
      <x:c r="E9" s="26" t="str">
        <x:f>IF(A9="","",'Import'!O9)</x:f>
      </x:c>
    </x:row>
    <x:row r="10">
      <x:c r="A10" s="26" t="str">
        <x:f>IF('Import'!A10="","",'Import'!A10)</x:f>
      </x:c>
      <x:c r="B10" s="26" t="str">
        <x:f>IF(A10="","",'Import'!D10)</x:f>
      </x:c>
      <x:c r="C10" s="26" t="str">
        <x:f>IF(A10="","",COUNTIF('Import'!D$2:D$101,B10))</x:f>
      </x:c>
      <x:c r="D10" s="26" t="str">
        <x:f>IF(A10="","",IF(C10&gt;1,"BLOCK","PASS"))</x:f>
      </x:c>
      <x:c r="E10" s="26" t="str">
        <x:f>IF(A10="","",'Import'!O10)</x:f>
      </x:c>
    </x:row>
    <x:row r="11">
      <x:c r="A11" s="26" t="str">
        <x:f>IF('Import'!A11="","",'Import'!A11)</x:f>
      </x:c>
      <x:c r="B11" s="26" t="str">
        <x:f>IF(A11="","",'Import'!D11)</x:f>
      </x:c>
      <x:c r="C11" s="26" t="str">
        <x:f>IF(A11="","",COUNTIF('Import'!D$2:D$101,B11))</x:f>
      </x:c>
      <x:c r="D11" s="26" t="str">
        <x:f>IF(A11="","",IF(C11&gt;1,"BLOCK","PASS"))</x:f>
      </x:c>
      <x:c r="E11" s="26" t="str">
        <x:f>IF(A11="","",'Import'!O11)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0.5600004196167" hidden="0" customWidth="1"/>
    <x:col min="3" max="3" width="25.559999465942383" hidden="0" customWidth="1"/>
    <x:col min="4" max="4" width="14.4399995803833" hidden="0" customWidth="1"/>
    <x:col min="5" max="5" width="12.220000267028809" hidden="0" customWidth="1"/>
    <x:col min="6" max="6" width="13.329999923706055" hidden="0" customWidth="1"/>
    <x:col min="7" max="7" width="12.220000267028809" hidden="0" customWidth="1"/>
  </x:cols>
  <x:sheetData>
    <x:row r="1" ht="22.5" customHeight="1">
      <x:c r="A1" s="23" t="str">
        <x:v>Recipient ID</x:v>
      </x:c>
      <x:c r="B1" s="23" t="str">
        <x:v>Country code</x:v>
      </x:c>
      <x:c r="C1" s="23" t="str">
        <x:v>Address line 1</x:v>
      </x:c>
      <x:c r="D1" s="23" t="str">
        <x:v>City</x:v>
      </x:c>
      <x:c r="E1" s="23" t="str">
        <x:v>Postal code</x:v>
      </x:c>
      <x:c r="F1" s="23" t="str">
        <x:v>Required fields</x:v>
      </x:c>
      <x:c r="G1" s="23" t="str">
        <x:v>Decision</x:v>
      </x:c>
    </x:row>
    <x:row r="2">
      <x:c r="A2" s="26" t="str">
        <x:f>IF('Import'!A2="","",'Import'!A2)</x:f>
        <x:v>R-1001</x:v>
      </x:c>
      <x:c r="B2" s="26" t="str">
        <x:f>IF(A2="","",'Import'!E2)</x:f>
        <x:v>US</x:v>
      </x:c>
      <x:c r="C2" s="26" t="str">
        <x:f>IF(A2="","",'Import'!F2)</x:f>
        <x:v>18 Market St</x:v>
      </x:c>
      <x:c r="D2" s="26" t="str">
        <x:f>IF(A2="","",'Import'!G2)</x:f>
        <x:v>Boston</x:v>
      </x:c>
      <x:c r="E2" s="26" t="str">
        <x:f>IF(A2="","",'Import'!I2)</x:f>
        <x:v>02110</x:v>
      </x:c>
      <x:c r="F2" s="26" t="n">
        <x:f>IF(A2="","",COUNTIF(B2:E2,"&lt;&gt;"))</x:f>
        <x:v>4</x:v>
      </x:c>
      <x:c r="G2" s="26" t="str">
        <x:f>IF(A2="","",IF(F2&lt;4,"BLOCK","PASS"))</x:f>
        <x:v>PASS</x:v>
      </x:c>
    </x:row>
    <x:row r="3">
      <x:c r="A3" s="26" t="str">
        <x:f>IF('Import'!A3="","",'Import'!A3)</x:f>
        <x:v>R-1002</x:v>
      </x:c>
      <x:c r="B3" s="26" t="str">
        <x:f>IF(A3="","",'Import'!E3)</x:f>
        <x:v>TW</x:v>
      </x:c>
      <x:c r="C3" s="26" t="str">
        <x:f>IF(A3="","",'Import'!F3)</x:f>
        <x:v>忠孝東路一段1號</x:v>
      </x:c>
      <x:c r="D3" s="26" t="str">
        <x:f>IF(A3="","",'Import'!G3)</x:f>
        <x:v>臺北市</x:v>
      </x:c>
      <x:c r="E3" s="26" t="str">
        <x:f>IF(A3="","",'Import'!I3)</x:f>
        <x:v>100</x:v>
      </x:c>
      <x:c r="F3" s="26" t="n">
        <x:f>IF(A3="","",COUNTIF(B3:E3,"&lt;&gt;"))</x:f>
        <x:v>4</x:v>
      </x:c>
      <x:c r="G3" s="26" t="str">
        <x:f>IF(A3="","",IF(F3&lt;4,"BLOCK","PASS"))</x:f>
        <x:v>PASS</x:v>
      </x:c>
    </x:row>
    <x:row r="4">
      <x:c r="A4" s="26" t="str">
        <x:f>IF('Import'!A4="","",'Import'!A4)</x:f>
        <x:v>R-1003</x:v>
      </x:c>
      <x:c r="B4" s="26" t="str">
        <x:f>IF(A4="","",'Import'!E4)</x:f>
      </x:c>
      <x:c r="C4" s="26" t="str">
        <x:f>IF(A4="","",'Import'!F4)</x:f>
      </x:c>
      <x:c r="D4" s="26" t="str">
        <x:f>IF(A4="","",'Import'!G4)</x:f>
      </x:c>
      <x:c r="E4" s="26" t="str">
        <x:f>IF(A4="","",'Import'!I4)</x:f>
      </x:c>
      <x:c r="F4" s="26" t="n">
        <x:f>IF(A4="","",COUNTIF(B4:E4,"&lt;&gt;"))</x:f>
        <x:v>4</x:v>
      </x:c>
      <x:c r="G4" s="26" t="str">
        <x:f>IF(A4="","",IF(F4&lt;4,"BLOCK","PASS"))</x:f>
        <x:v>PASS</x:v>
      </x:c>
    </x:row>
    <x:row r="5">
      <x:c r="A5" s="26" t="str">
        <x:f>IF('Import'!A5="","",'Import'!A5)</x:f>
        <x:v>R-1004</x:v>
      </x:c>
      <x:c r="B5" s="26" t="str">
        <x:f>IF(A5="","",'Import'!E5)</x:f>
        <x:v>JP</x:v>
      </x:c>
      <x:c r="C5" s="26" t="str">
        <x:f>IF(A5="","",'Import'!F5)</x:f>
        <x:v>丸の内一丁目</x:v>
      </x:c>
      <x:c r="D5" s="26" t="str">
        <x:f>IF(A5="","",'Import'!G5)</x:f>
        <x:v>千代田区</x:v>
      </x:c>
      <x:c r="E5" s="26" t="str">
        <x:f>IF(A5="","",'Import'!I5)</x:f>
        <x:v>100-0005</x:v>
      </x:c>
      <x:c r="F5" s="26" t="n">
        <x:f>IF(A5="","",COUNTIF(B5:E5,"&lt;&gt;"))</x:f>
        <x:v>4</x:v>
      </x:c>
      <x:c r="G5" s="26" t="str">
        <x:f>IF(A5="","",IF(F5&lt;4,"BLOCK","PASS"))</x:f>
        <x:v>PASS</x:v>
      </x:c>
    </x:row>
    <x:row r="6">
      <x:c r="A6" s="26" t="str">
        <x:f>IF('Import'!A6="","",'Import'!A6)</x:f>
        <x:v>R-1005</x:v>
      </x:c>
      <x:c r="B6" s="26" t="str">
        <x:f>IF(A6="","",'Import'!E6)</x:f>
        <x:v>KR</x:v>
      </x:c>
      <x:c r="C6" s="26" t="str">
        <x:f>IF(A6="","",'Import'!F6)</x:f>
        <x:v>세종대로 110</x:v>
      </x:c>
      <x:c r="D6" s="26" t="str">
        <x:f>IF(A6="","",'Import'!G6)</x:f>
        <x:v>서울특별시</x:v>
      </x:c>
      <x:c r="E6" s="26" t="str">
        <x:f>IF(A6="","",'Import'!I6)</x:f>
        <x:v>04524</x:v>
      </x:c>
      <x:c r="F6" s="26" t="n">
        <x:f>IF(A6="","",COUNTIF(B6:E6,"&lt;&gt;"))</x:f>
        <x:v>4</x:v>
      </x:c>
      <x:c r="G6" s="26" t="str">
        <x:f>IF(A6="","",IF(F6&lt;4,"BLOCK","PASS"))</x:f>
        <x:v>PASS</x:v>
      </x:c>
    </x:row>
    <x:row r="7">
      <x:c r="A7" s="26" t="str">
        <x:f>IF('Import'!A7="","",'Import'!A7)</x:f>
      </x:c>
      <x:c r="B7" s="26" t="str">
        <x:f>IF(A7="","",'Import'!E7)</x:f>
      </x:c>
      <x:c r="C7" s="26" t="str">
        <x:f>IF(A7="","",'Import'!F7)</x:f>
      </x:c>
      <x:c r="D7" s="26" t="str">
        <x:f>IF(A7="","",'Import'!G7)</x:f>
      </x:c>
      <x:c r="E7" s="26" t="str">
        <x:f>IF(A7="","",'Import'!I7)</x:f>
      </x:c>
      <x:c r="F7" s="26" t="str">
        <x:f>IF(A7="","",COUNTIF(B7:E7,"&lt;&gt;"))</x:f>
      </x:c>
      <x:c r="G7" s="26" t="str">
        <x:f>IF(A7="","",IF(F7&lt;4,"BLOCK","PASS"))</x:f>
      </x:c>
    </x:row>
    <x:row r="8">
      <x:c r="A8" s="26" t="str">
        <x:f>IF('Import'!A8="","",'Import'!A8)</x:f>
      </x:c>
      <x:c r="B8" s="26" t="str">
        <x:f>IF(A8="","",'Import'!E8)</x:f>
      </x:c>
      <x:c r="C8" s="26" t="str">
        <x:f>IF(A8="","",'Import'!F8)</x:f>
      </x:c>
      <x:c r="D8" s="26" t="str">
        <x:f>IF(A8="","",'Import'!G8)</x:f>
      </x:c>
      <x:c r="E8" s="26" t="str">
        <x:f>IF(A8="","",'Import'!I8)</x:f>
      </x:c>
      <x:c r="F8" s="26" t="str">
        <x:f>IF(A8="","",COUNTIF(B8:E8,"&lt;&gt;"))</x:f>
      </x:c>
      <x:c r="G8" s="26" t="str">
        <x:f>IF(A8="","",IF(F8&lt;4,"BLOCK","PASS"))</x:f>
      </x:c>
    </x:row>
    <x:row r="9">
      <x:c r="A9" s="26" t="str">
        <x:f>IF('Import'!A9="","",'Import'!A9)</x:f>
      </x:c>
      <x:c r="B9" s="26" t="str">
        <x:f>IF(A9="","",'Import'!E9)</x:f>
      </x:c>
      <x:c r="C9" s="26" t="str">
        <x:f>IF(A9="","",'Import'!F9)</x:f>
      </x:c>
      <x:c r="D9" s="26" t="str">
        <x:f>IF(A9="","",'Import'!G9)</x:f>
      </x:c>
      <x:c r="E9" s="26" t="str">
        <x:f>IF(A9="","",'Import'!I9)</x:f>
      </x:c>
      <x:c r="F9" s="26" t="str">
        <x:f>IF(A9="","",COUNTIF(B9:E9,"&lt;&gt;"))</x:f>
      </x:c>
      <x:c r="G9" s="26" t="str">
        <x:f>IF(A9="","",IF(F9&lt;4,"BLOCK","PASS"))</x:f>
      </x:c>
    </x:row>
    <x:row r="10">
      <x:c r="A10" s="26" t="str">
        <x:f>IF('Import'!A10="","",'Import'!A10)</x:f>
      </x:c>
      <x:c r="B10" s="26" t="str">
        <x:f>IF(A10="","",'Import'!E10)</x:f>
      </x:c>
      <x:c r="C10" s="26" t="str">
        <x:f>IF(A10="","",'Import'!F10)</x:f>
      </x:c>
      <x:c r="D10" s="26" t="str">
        <x:f>IF(A10="","",'Import'!G10)</x:f>
      </x:c>
      <x:c r="E10" s="26" t="str">
        <x:f>IF(A10="","",'Import'!I10)</x:f>
      </x:c>
      <x:c r="F10" s="26" t="str">
        <x:f>IF(A10="","",COUNTIF(B10:E10,"&lt;&gt;"))</x:f>
      </x:c>
      <x:c r="G10" s="26" t="str">
        <x:f>IF(A10="","",IF(F10&lt;4,"BLOCK","PASS"))</x:f>
      </x:c>
    </x:row>
    <x:row r="11">
      <x:c r="A11" s="26" t="str">
        <x:f>IF('Import'!A11="","",'Import'!A11)</x:f>
      </x:c>
      <x:c r="B11" s="26" t="str">
        <x:f>IF(A11="","",'Import'!E11)</x:f>
      </x:c>
      <x:c r="C11" s="26" t="str">
        <x:f>IF(A11="","",'Import'!F11)</x:f>
      </x:c>
      <x:c r="D11" s="26" t="str">
        <x:f>IF(A11="","",'Import'!G11)</x:f>
      </x:c>
      <x:c r="E11" s="26" t="str">
        <x:f>IF(A11="","",'Import'!I11)</x:f>
      </x:c>
      <x:c r="F11" s="26" t="str">
        <x:f>IF(A11="","",COUNTIF(B11:E11,"&lt;&gt;"))</x:f>
      </x:c>
      <x:c r="G11" s="26" t="str">
        <x:f>IF(A11="","",IF(F11&lt;4,"BLOCK","PASS"))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13.329999923706055" hidden="0" customWidth="1"/>
    <x:col min="5" max="5" width="15.5600004196167" hidden="0" customWidth="1"/>
    <x:col min="6" max="6" width="12.220000267028809" hidden="0" customWidth="1"/>
  </x:cols>
  <x:sheetData>
    <x:row r="1" ht="22.5" customHeight="1">
      <x:c r="A1" s="23" t="str">
        <x:v>Recipient ID</x:v>
      </x:c>
      <x:c r="B1" s="23" t="str">
        <x:v>Consent</x:v>
      </x:c>
      <x:c r="C1" s="23" t="str">
        <x:v>Suppressed</x:v>
      </x:c>
      <x:c r="D1" s="23" t="str">
        <x:v>Last verified</x:v>
      </x:c>
      <x:c r="E1" s="23" t="str">
        <x:v>Conflict / stale</x:v>
      </x:c>
      <x:c r="F1" s="23" t="str">
        <x:v>Decision</x:v>
      </x:c>
    </x:row>
    <x:row r="2">
      <x:c r="A2" s="26" t="str">
        <x:f>IF('Import'!A2="","",'Import'!A2)</x:f>
        <x:v>R-1001</x:v>
      </x:c>
      <x:c r="B2" s="26" t="str">
        <x:f>IF(A2="","",'Import'!K2)</x:f>
        <x:v>Yes</x:v>
      </x:c>
      <x:c r="C2" s="26" t="str">
        <x:f>IF(A2="","",'Import'!L2)</x:f>
        <x:v>No</x:v>
      </x:c>
      <x:c r="D2" s="26" t="str">
        <x:f>IF(A2="","",'Import'!M2)</x:f>
        <x:v>2026-08-15</x:v>
      </x:c>
      <x:c r="E2" s="26" t="str">
        <x:f>IF(A2="","",IF(AND(B2="Yes",C2="Yes"),"BLOCK",IF(D2&lt;"2025-09-24","WARN","PASS")))</x:f>
        <x:v>PASS</x:v>
      </x:c>
      <x:c r="F2" s="26" t="str">
        <x:f>IF(A2="","",E2)</x:f>
        <x:v>PASS</x:v>
      </x:c>
    </x:row>
    <x:row r="3">
      <x:c r="A3" s="26" t="str">
        <x:f>IF('Import'!A3="","",'Import'!A3)</x:f>
        <x:v>R-1002</x:v>
      </x:c>
      <x:c r="B3" s="26" t="str">
        <x:f>IF(A3="","",'Import'!K3)</x:f>
        <x:v>Yes</x:v>
      </x:c>
      <x:c r="C3" s="26" t="str">
        <x:f>IF(A3="","",'Import'!L3)</x:f>
        <x:v>No</x:v>
      </x:c>
      <x:c r="D3" s="26" t="str">
        <x:f>IF(A3="","",'Import'!M3)</x:f>
        <x:v>2026-04-10</x:v>
      </x:c>
      <x:c r="E3" s="26" t="str">
        <x:f>IF(A3="","",IF(AND(B3="Yes",C3="Yes"),"BLOCK",IF(D3&lt;"2025-09-24","WARN","PASS")))</x:f>
        <x:v>PASS</x:v>
      </x:c>
      <x:c r="F3" s="26" t="str">
        <x:f>IF(A3="","",E3)</x:f>
        <x:v>PASS</x:v>
      </x:c>
    </x:row>
    <x:row r="4">
      <x:c r="A4" s="26" t="str">
        <x:f>IF('Import'!A4="","",'Import'!A4)</x:f>
        <x:v>R-1003</x:v>
      </x:c>
      <x:c r="B4" s="26" t="str">
        <x:f>IF(A4="","",'Import'!K4)</x:f>
        <x:v>Yes</x:v>
      </x:c>
      <x:c r="C4" s="26" t="str">
        <x:f>IF(A4="","",'Import'!L4)</x:f>
        <x:v>No</x:v>
      </x:c>
      <x:c r="D4" s="26" t="str">
        <x:f>IF(A4="","",'Import'!M4)</x:f>
        <x:v>2025-01-10</x:v>
      </x:c>
      <x:c r="E4" s="26" t="str">
        <x:f>IF(A4="","",IF(AND(B4="Yes",C4="Yes"),"BLOCK",IF(D4&lt;"2025-09-24","WARN","PASS")))</x:f>
        <x:v>WARN</x:v>
      </x:c>
      <x:c r="F4" s="26" t="str">
        <x:f>IF(A4="","",E4)</x:f>
        <x:v>WARN</x:v>
      </x:c>
    </x:row>
    <x:row r="5">
      <x:c r="A5" s="26" t="str">
        <x:f>IF('Import'!A5="","",'Import'!A5)</x:f>
        <x:v>R-1004</x:v>
      </x:c>
      <x:c r="B5" s="26" t="str">
        <x:f>IF(A5="","",'Import'!K5)</x:f>
        <x:v>Yes</x:v>
      </x:c>
      <x:c r="C5" s="26" t="str">
        <x:f>IF(A5="","",'Import'!L5)</x:f>
        <x:v>No</x:v>
      </x:c>
      <x:c r="D5" s="26" t="str">
        <x:f>IF(A5="","",'Import'!M5)</x:f>
        <x:v>2026-09-01</x:v>
      </x:c>
      <x:c r="E5" s="26" t="str">
        <x:f>IF(A5="","",IF(AND(B5="Yes",C5="Yes"),"BLOCK",IF(D5&lt;"2025-09-24","WARN","PASS")))</x:f>
        <x:v>PASS</x:v>
      </x:c>
      <x:c r="F5" s="26" t="str">
        <x:f>IF(A5="","",E5)</x:f>
        <x:v>PASS</x:v>
      </x:c>
    </x:row>
    <x:row r="6">
      <x:c r="A6" s="26" t="str">
        <x:f>IF('Import'!A6="","",'Import'!A6)</x:f>
        <x:v>R-1005</x:v>
      </x:c>
      <x:c r="B6" s="26" t="str">
        <x:f>IF(A6="","",'Import'!K6)</x:f>
        <x:v>Yes</x:v>
      </x:c>
      <x:c r="C6" s="26" t="str">
        <x:f>IF(A6="","",'Import'!L6)</x:f>
        <x:v>No</x:v>
      </x:c>
      <x:c r="D6" s="26" t="str">
        <x:f>IF(A6="","",'Import'!M6)</x:f>
        <x:v>2024-06-30</x:v>
      </x:c>
      <x:c r="E6" s="26" t="str">
        <x:f>IF(A6="","",IF(AND(B6="Yes",C6="Yes"),"BLOCK",IF(D6&lt;"2025-09-24","WARN","PASS")))</x:f>
        <x:v>WARN</x:v>
      </x:c>
      <x:c r="F6" s="26" t="str">
        <x:f>IF(A6="","",E6)</x:f>
        <x:v>WARN</x:v>
      </x:c>
    </x:row>
    <x:row r="7">
      <x:c r="A7" s="26" t="str">
        <x:f>IF('Import'!A7="","",'Import'!A7)</x:f>
      </x:c>
      <x:c r="B7" s="26" t="str">
        <x:f>IF(A7="","",'Import'!K7)</x:f>
      </x:c>
      <x:c r="C7" s="26" t="str">
        <x:f>IF(A7="","",'Import'!L7)</x:f>
      </x:c>
      <x:c r="D7" s="26" t="str">
        <x:f>IF(A7="","",'Import'!M7)</x:f>
      </x:c>
      <x:c r="E7" s="26" t="str">
        <x:f>IF(A7="","",IF(AND(B7="Yes",C7="Yes"),"BLOCK",IF(D7&lt;"2025-09-24","WARN","PASS")))</x:f>
      </x:c>
      <x:c r="F7" s="26" t="str">
        <x:f>IF(A7="","",E7)</x:f>
      </x:c>
    </x:row>
    <x:row r="8">
      <x:c r="A8" s="26" t="str">
        <x:f>IF('Import'!A8="","",'Import'!A8)</x:f>
      </x:c>
      <x:c r="B8" s="26" t="str">
        <x:f>IF(A8="","",'Import'!K8)</x:f>
      </x:c>
      <x:c r="C8" s="26" t="str">
        <x:f>IF(A8="","",'Import'!L8)</x:f>
      </x:c>
      <x:c r="D8" s="26" t="str">
        <x:f>IF(A8="","",'Import'!M8)</x:f>
      </x:c>
      <x:c r="E8" s="26" t="str">
        <x:f>IF(A8="","",IF(AND(B8="Yes",C8="Yes"),"BLOCK",IF(D8&lt;"2025-09-24","WARN","PASS")))</x:f>
      </x:c>
      <x:c r="F8" s="26" t="str">
        <x:f>IF(A8="","",E8)</x:f>
      </x:c>
    </x:row>
    <x:row r="9">
      <x:c r="A9" s="26" t="str">
        <x:f>IF('Import'!A9="","",'Import'!A9)</x:f>
      </x:c>
      <x:c r="B9" s="26" t="str">
        <x:f>IF(A9="","",'Import'!K9)</x:f>
      </x:c>
      <x:c r="C9" s="26" t="str">
        <x:f>IF(A9="","",'Import'!L9)</x:f>
      </x:c>
      <x:c r="D9" s="26" t="str">
        <x:f>IF(A9="","",'Import'!M9)</x:f>
      </x:c>
      <x:c r="E9" s="26" t="str">
        <x:f>IF(A9="","",IF(AND(B9="Yes",C9="Yes"),"BLOCK",IF(D9&lt;"2025-09-24","WARN","PASS")))</x:f>
      </x:c>
      <x:c r="F9" s="26" t="str">
        <x:f>IF(A9="","",E9)</x:f>
      </x:c>
    </x:row>
    <x:row r="10">
      <x:c r="A10" s="26" t="str">
        <x:f>IF('Import'!A10="","",'Import'!A10)</x:f>
      </x:c>
      <x:c r="B10" s="26" t="str">
        <x:f>IF(A10="","",'Import'!K10)</x:f>
      </x:c>
      <x:c r="C10" s="26" t="str">
        <x:f>IF(A10="","",'Import'!L10)</x:f>
      </x:c>
      <x:c r="D10" s="26" t="str">
        <x:f>IF(A10="","",'Import'!M10)</x:f>
      </x:c>
      <x:c r="E10" s="26" t="str">
        <x:f>IF(A10="","",IF(AND(B10="Yes",C10="Yes"),"BLOCK",IF(D10&lt;"2025-09-24","WARN","PASS")))</x:f>
      </x:c>
      <x:c r="F10" s="26" t="str">
        <x:f>IF(A10="","",E10)</x:f>
      </x:c>
    </x:row>
    <x:row r="11">
      <x:c r="A11" s="26" t="str">
        <x:f>IF('Import'!A11="","",'Import'!A11)</x:f>
      </x:c>
      <x:c r="B11" s="26" t="str">
        <x:f>IF(A11="","",'Import'!K11)</x:f>
      </x:c>
      <x:c r="C11" s="26" t="str">
        <x:f>IF(A11="","",'Import'!L11)</x:f>
      </x:c>
      <x:c r="D11" s="26" t="str">
        <x:f>IF(A11="","",'Import'!M11)</x:f>
      </x:c>
      <x:c r="E11" s="26" t="str">
        <x:f>IF(A11="","",IF(AND(B11="Yes",C11="Yes"),"BLOCK",IF(D11&lt;"2025-09-24","WARN","PASS")))</x:f>
      </x:c>
      <x:c r="F11" s="26" t="str">
        <x:f>IF(A11="","",E11)</x:f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6.670000076293945" hidden="0" customWidth="1"/>
    <x:col min="3" max="3" width="11.109999656677246" hidden="0" customWidth="1"/>
    <x:col min="4" max="4" width="15.5600004196167" hidden="0" customWidth="1"/>
    <x:col min="5" max="5" width="26.670000076293945" hidden="0" customWidth="1"/>
    <x:col min="6" max="6" width="20" hidden="0" customWidth="1"/>
    <x:col min="7" max="7" width="12.220000267028809" hidden="0" customWidth="1"/>
  </x:cols>
  <x:sheetData>
    <x:row r="1" ht="22.5" customHeight="1">
      <x:c r="A1" s="23" t="str">
        <x:v>Recipient ID</x:v>
      </x:c>
      <x:c r="B1" s="23" t="str">
        <x:v>Issue</x:v>
      </x:c>
      <x:c r="C1" s="23" t="str">
        <x:v>Severity</x:v>
      </x:c>
      <x:c r="D1" s="23" t="str">
        <x:v>Data owner</x:v>
      </x:c>
      <x:c r="E1" s="23" t="str">
        <x:v>Source correction</x:v>
      </x:c>
      <x:c r="F1" s="23" t="str">
        <x:v>Evidence link</x:v>
      </x:c>
      <x:c r="G1" s="23" t="str">
        <x:v>Status</x:v>
      </x:c>
    </x:row>
    <x:row r="2">
      <x:c r="A2" s="26"/>
      <x:c r="B2" s="26"/>
      <x:c r="C2" s="26"/>
      <x:c r="D2" s="26"/>
      <x:c r="E2" s="26"/>
      <x:c r="F2" s="26"/>
      <x:c r="G2" s="26"/>
    </x:row>
    <x:row r="3">
      <x:c r="A3" s="26"/>
      <x:c r="B3" s="26"/>
      <x:c r="C3" s="26"/>
      <x:c r="D3" s="26"/>
      <x:c r="E3" s="26"/>
      <x:c r="F3" s="26"/>
      <x:c r="G3" s="26"/>
    </x:row>
    <x:row r="4">
      <x:c r="A4" s="26"/>
      <x:c r="B4" s="26"/>
      <x:c r="C4" s="26"/>
      <x:c r="D4" s="26"/>
      <x:c r="E4" s="26"/>
      <x:c r="F4" s="26"/>
      <x:c r="G4" s="26"/>
    </x:row>
    <x:row r="5">
      <x:c r="A5" s="26"/>
      <x:c r="B5" s="26"/>
      <x:c r="C5" s="26"/>
      <x:c r="D5" s="26"/>
      <x:c r="E5" s="26"/>
      <x:c r="F5" s="26"/>
      <x:c r="G5" s="26"/>
    </x:row>
    <x:row r="6">
      <x:c r="A6" s="26"/>
      <x:c r="B6" s="26"/>
      <x:c r="C6" s="26"/>
      <x:c r="D6" s="26"/>
      <x:c r="E6" s="26"/>
      <x:c r="F6" s="26"/>
      <x:c r="G6" s="26"/>
    </x:row>
    <x:row r="7">
      <x:c r="A7" s="26"/>
      <x:c r="B7" s="26"/>
      <x:c r="C7" s="26"/>
      <x:c r="D7" s="26"/>
      <x:c r="E7" s="26"/>
      <x:c r="F7" s="26"/>
      <x:c r="G7" s="26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.889999389648438" hidden="0" customWidth="1"/>
    <x:col min="2" max="2" width="36.66999816894531" hidden="0" customWidth="1"/>
    <x:col min="3" max="3" width="12.220000267028809" hidden="0" customWidth="1"/>
    <x:col min="4" max="4" width="12.220000267028809" hidden="0" customWidth="1"/>
  </x:cols>
  <x:sheetData>
    <x:row r="1" ht="28.5" customHeight="1">
      <x:c r="A1" s="15" t="str">
        <x:v>Recipient Data Quality Audit Workbook 2026</x:v>
      </x:c>
      <x:c r="B1" s="15"/>
      <x:c r="C1" s="15"/>
      <x:c r="D1" s="15"/>
    </x:row>
    <x:row r="2">
      <x:c r="A2" s="17"/>
      <x:c r="B2" s="17"/>
      <x:c r="C2" s="17"/>
      <x:c r="D2" s="17"/>
    </x:row>
    <x:row r="3" ht="22.5" customHeight="1">
      <x:c r="A3" s="23" t="str">
        <x:v>Metric</x:v>
      </x:c>
      <x:c r="B3" s="23" t="str">
        <x:v>Value</x:v>
      </x:c>
      <x:c r="C3" s="17"/>
      <x:c r="D3" s="17"/>
    </x:row>
    <x:row r="4">
      <x:c r="A4" s="17" t="str">
        <x:v>Imported records</x:v>
      </x:c>
      <x:c r="B4" s="30" t="n">
        <x:f>COUNTIF('Import'!A2:A101,"&lt;&gt;")</x:f>
        <x:v>5</x:v>
      </x:c>
      <x:c r="C4" s="17"/>
      <x:c r="D4" s="17"/>
    </x:row>
    <x:row r="5">
      <x:c r="A5" s="17" t="str">
        <x:v>Blocked rows</x:v>
      </x:c>
      <x:c r="B5" s="30" t="n">
        <x:f>COUNTIF('Validation Results'!I2:I101,"BLOCK")</x:f>
        <x:v>3</x:v>
      </x:c>
      <x:c r="C5" s="17"/>
      <x:c r="D5" s="17"/>
    </x:row>
    <x:row r="6">
      <x:c r="A6" s="17" t="str">
        <x:v>Warning rows</x:v>
      </x:c>
      <x:c r="B6" s="30" t="n">
        <x:f>COUNTIF('Validation Results'!I2:I101,"WARN")</x:f>
        <x:v>1</x:v>
      </x:c>
      <x:c r="C6" s="17"/>
      <x:c r="D6" s="17"/>
    </x:row>
    <x:row r="7">
      <x:c r="A7" s="17" t="str">
        <x:v>Passing rows</x:v>
      </x:c>
      <x:c r="B7" s="30" t="n">
        <x:f>COUNTIF('Validation Results'!I2:I101,"PASS")</x:f>
        <x:v>1</x:v>
      </x:c>
      <x:c r="C7" s="17"/>
      <x:c r="D7" s="17"/>
    </x:row>
    <x:row r="8">
      <x:c r="A8" s="17" t="str">
        <x:v>Readiness score</x:v>
      </x:c>
      <x:c r="B8" s="31" t="n">
        <x:f>IF(B4=0,0,(B7+0.5*B6)/B4)</x:f>
        <x:v>0.3</x:v>
      </x:c>
      <x:c r="C8" s="17"/>
      <x:c r="D8" s="17"/>
    </x:row>
    <x:row r="9">
      <x:c r="A9" s="17" t="str">
        <x:v>Launch gate</x:v>
      </x:c>
      <x:c r="B9" s="30" t="str">
        <x:f>IF(B5&gt;0,"BLOCK",IF(B6&gt;0,"WARN","PASS"))</x:f>
        <x:v>BLOCK</x:v>
      </x:c>
      <x:c r="C9" s="17"/>
      <x:c r="D9" s="17"/>
    </x:row>
    <x:row r="10">
      <x:c r="A10" s="17" t="str">
        <x:v>Acceptance</x:v>
      </x:c>
      <x:c r="B10" s="17" t="str">
        <x:v>No blockers; warnings owned; source corrections evidenced</x:v>
      </x:c>
      <x:c r="C10" s="17"/>
      <x:c r="D10" s="17"/>
    </x:row>
  </x:sheetData>
  <x:mergeCells>
    <x:mergeCell ref="A1:D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.109999656677246" hidden="0" customWidth="1"/>
    <x:col min="2" max="2" width="13.329999923706055" hidden="0" customWidth="1"/>
    <x:col min="3" max="3" width="33.33000183105469" hidden="0" customWidth="1"/>
    <x:col min="4" max="4" width="20" hidden="0" customWidth="1"/>
  </x:cols>
  <x:sheetData>
    <x:row r="1" ht="22.5" customHeight="1">
      <x:c r="A1" s="23" t="str">
        <x:v>Version</x:v>
      </x:c>
      <x:c r="B1" s="23" t="str">
        <x:v>Date</x:v>
      </x:c>
      <x:c r="C1" s="23" t="str">
        <x:v>Change</x:v>
      </x:c>
      <x:c r="D1" s="23" t="str">
        <x:v>Owner</x:v>
      </x:c>
    </x:row>
    <x:row r="2">
      <x:c r="A2" s="17" t="str">
        <x:v>2026.09</x:v>
      </x:c>
      <x:c r="B2" s="17" t="str">
        <x:v>2026-09-24</x:v>
      </x:c>
      <x:c r="C2" s="17" t="str">
        <x:v>Initial public release</x:v>
      </x:c>
      <x:c r="D2" s="17" t="str">
        <x:v>Giftpack Content OS</x:v>
      </x:c>
    </x:row>
  </x:sheetData>
  <x:pageMargins left="0.7" right="0.7" top="0.75" bottom="0.75" header="0.3" footer="0.3"/>
</x:worksheet>
</file>