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738e30dcf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79b54e2624274fe1"/>
    <x:sheet xmlns:r="http://schemas.openxmlformats.org/officeDocument/2006/relationships" name="Event Dictionary" sheetId="2" r:id="R7f10f389de7e4b97"/>
    <x:sheet xmlns:r="http://schemas.openxmlformats.org/officeDocument/2006/relationships" name="Input Events" sheetId="3" r:id="Ra0c5ad060c69455d"/>
    <x:sheet xmlns:r="http://schemas.openxmlformats.org/officeDocument/2006/relationships" name="Metric Definitions" sheetId="4" r:id="Rac23a1dcc6134ee8"/>
    <x:sheet xmlns:r="http://schemas.openxmlformats.org/officeDocument/2006/relationships" name="Test Cases" sheetId="5" r:id="R6f93889351d94177"/>
    <x:sheet xmlns:r="http://schemas.openxmlformats.org/officeDocument/2006/relationships" name="Sources" sheetId="6" r:id="R6bd5e960eadc40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00.00"/>
  </x:numFmts>
  <x:fonts count="5">
    <x:font>
      <x:sz val="11"/>
      <x:name val="Carlito"/>
    </x:font>
    <x:font>
      <x:sz val="10"/>
      <x:color rgb="FF24333A"/>
      <x:name val="Arial"/>
    </x:font>
    <x:font>
      <x:b/>
      <x:sz val="16"/>
      <x:color rgb="FFFFFFFF"/>
      <x:name val="Arial"/>
    </x:font>
    <x:font>
      <x:b/>
      <x:sz val="10"/>
      <x:color rgb="FF704100"/>
      <x:name val="Arial"/>
    </x:font>
    <x:font>
      <x:b/>
      <x:sz val="10"/>
      <x:color rgb="FF173F4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F46"/>
      </x:patternFill>
    </x:fill>
    <x:fill>
      <x:patternFill patternType="solid">
        <x:fgColor rgb="FFFFF1D6"/>
      </x:patternFill>
    </x:fill>
    <x:fill>
      <x:patternFill patternType="solid">
        <x:fgColor rgb="FFD7EE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bc20c9c584d62" /><Relationship Type="http://schemas.openxmlformats.org/officeDocument/2006/relationships/theme" Target="/xl/theme/theme1.xml" Id="Ra81a9738ff7d4441" /><Relationship Type="http://schemas.openxmlformats.org/officeDocument/2006/relationships/sharedStrings" Target="/xl/sharedStrings.xml" Id="Rd6b15f4717b047d7" /><Relationship Type="http://schemas.openxmlformats.org/officeDocument/2006/relationships/worksheet" Target="/xl/worksheets/sheet1.xml" Id="R79b54e2624274fe1" /><Relationship Type="http://schemas.openxmlformats.org/officeDocument/2006/relationships/worksheet" Target="/xl/worksheets/sheet2.xml" Id="R7f10f389de7e4b97" /><Relationship Type="http://schemas.openxmlformats.org/officeDocument/2006/relationships/worksheet" Target="/xl/worksheets/sheet3.xml" Id="Ra0c5ad060c69455d" /><Relationship Type="http://schemas.openxmlformats.org/officeDocument/2006/relationships/worksheet" Target="/xl/worksheets/sheet4.xml" Id="Rac23a1dcc6134ee8" /><Relationship Type="http://schemas.openxmlformats.org/officeDocument/2006/relationships/worksheet" Target="/xl/worksheets/sheet5.xml" Id="R6f93889351d94177" /><Relationship Type="http://schemas.openxmlformats.org/officeDocument/2006/relationships/worksheet" Target="/xl/worksheets/sheet6.xml" Id="R6bd5e960eadc40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7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2" customHeight="1">
      <x:c r="A1" s="5" t="str">
        <x:v>Corporate Gifting Measurement Dictionary 2027</x:v>
      </x:c>
      <x:c r="B1" s="5"/>
      <x:c r="C1" s="5"/>
      <x:c r="D1" s="5"/>
      <x:c r="E1" s="5"/>
      <x:c r="F1" s="5"/>
      <x:c r="G1" s="5"/>
      <x:c r="H1" s="5"/>
    </x:row>
    <x:row r="2" ht="22" customHeight="1">
      <x:c r="A2" s="9" t="str">
        <x:v>All rows are synthetic examples. Replace them with verified records before making decisions. Blank inputs remain N/A, never zero.</x:v>
      </x:c>
      <x:c r="B2" s="9"/>
      <x:c r="C2" s="9"/>
      <x:c r="D2" s="9"/>
      <x:c r="E2" s="9"/>
      <x:c r="F2" s="9"/>
      <x:c r="G2" s="9"/>
      <x:c r="H2" s="9"/>
    </x:row>
    <x:row r="3" ht="22" customHeight="1">
      <x:c r="A3" s="13" t="str">
        <x:v>Field</x:v>
      </x:c>
      <x:c r="B3" s="13" t="str">
        <x:v>Guidance</x:v>
      </x:c>
      <x:c r="C3" s="13"/>
      <x:c r="D3" s="13"/>
      <x:c r="E3" s="13"/>
      <x:c r="F3" s="13"/>
      <x:c r="G3" s="13"/>
      <x:c r="H3" s="13"/>
    </x:row>
    <x:row r="4" ht="22" customHeight="1">
      <x:c r="A4" s="14" t="str">
        <x:v>Purpose</x:v>
      </x:c>
      <x:c r="B4" s="14" t="str">
        <x:v>Define stable event states, denominators and reconciliation tests for a corporate gifting program.</x:v>
      </x:c>
      <x:c r="C4" s="15"/>
      <x:c r="D4" s="15"/>
      <x:c r="E4" s="15"/>
      <x:c r="F4" s="15"/>
      <x:c r="G4" s="15"/>
      <x:c r="H4" s="15"/>
    </x:row>
    <x:row r="5" ht="22" customHeight="1">
      <x:c r="A5" s="14" t="str">
        <x:v>Method</x:v>
      </x:c>
      <x:c r="B5" s="14" t="str">
        <x:v>Keep effective time separate from observed time; deduplicate by stable event_id; preserve corrections instead of overwriting history.</x:v>
      </x:c>
      <x:c r="C5" s="15"/>
      <x:c r="D5" s="15"/>
      <x:c r="E5" s="15"/>
      <x:c r="F5" s="15"/>
      <x:c r="G5" s="15"/>
      <x:c r="H5" s="15"/>
    </x:row>
    <x:row r="6" ht="22" customHeight="1">
      <x:c r="A6" s="14" t="str">
        <x:v>Decision rule</x:v>
      </x:c>
      <x:c r="B6" s="14" t="str">
        <x:v>Every metric must name its numerator, denominator, exclusions, clock, owner and acceptance evidence.</x:v>
      </x:c>
      <x:c r="C6" s="15"/>
      <x:c r="D6" s="15"/>
      <x:c r="E6" s="15"/>
      <x:c r="F6" s="15"/>
      <x:c r="G6" s="15"/>
      <x:c r="H6" s="15"/>
    </x:row>
    <x:row r="7" ht="22" customHeight="1">
      <x:c r="A7" s="14" t="str">
        <x:v>Privacy boundary</x:v>
      </x:c>
      <x:c r="B7" s="14" t="str">
        <x:v>Use pseudonymous recipient keys in analytics. Keep addresses and message content out of this workbook.</x:v>
      </x:c>
      <x:c r="C7" s="15"/>
      <x:c r="D7" s="15"/>
      <x:c r="E7" s="15"/>
      <x:c r="F7" s="15"/>
      <x:c r="G7" s="15"/>
      <x:c r="H7" s="15"/>
    </x:row>
    <x:row r="8" ht="22" customHeight="1">
      <x:c r="A8" s="14" t="str">
        <x:v>Version</x:v>
      </x:c>
      <x:c r="B8" s="14" t="str">
        <x:v>v1 | source cutoff 2026-10-24 | geography: global operating template</x:v>
      </x:c>
      <x:c r="C8" s="15"/>
      <x:c r="D8" s="15"/>
      <x:c r="E8" s="15"/>
      <x:c r="F8" s="15"/>
      <x:c r="G8" s="15"/>
      <x:c r="H8" s="15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32" hidden="0" customWidth="1"/>
    <x:col min="3" max="3" width="20" hidden="0" customWidth="1"/>
    <x:col min="4" max="4" width="16" hidden="0" customWidth="1"/>
    <x:col min="5" max="5" width="18" hidden="0" customWidth="1"/>
    <x:col min="6" max="6" width="18" hidden="0" customWidth="1"/>
    <x:col min="7" max="7" width="30" hidden="0" customWidth="1"/>
    <x:col min="8" max="8" width="34" hidden="0" customWidth="1"/>
    <x:col min="9" max="9" width="20" hidden="0" customWidth="1"/>
    <x:col min="10" max="10" width="30" hidden="0" customWidth="1"/>
  </x:cols>
  <x:sheetData>
    <x:row r="1" ht="22" customHeight="1">
      <x:c r="A1" s="5" t="str">
        <x:v>Corporate Gifting Measurement Dictionary 2027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2" customHeight="1">
      <x:c r="A2" s="9" t="str">
        <x:v>All rows are synthetic examples. Replace them with verified records before making decisions. Blank inputs remain N/A, never zero.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 ht="22" customHeight="1">
      <x:c r="A3" s="13" t="str">
        <x:v>Event</x:v>
      </x:c>
      <x:c r="B3" s="13" t="str">
        <x:v>Business meaning</x:v>
      </x:c>
      <x:c r="C3" s="13" t="str">
        <x:v>Required grain</x:v>
      </x:c>
      <x:c r="D3" s="13" t="str">
        <x:v>Stable ID</x:v>
      </x:c>
      <x:c r="E3" s="13" t="str">
        <x:v>Effective time</x:v>
      </x:c>
      <x:c r="F3" s="13" t="str">
        <x:v>Observed time</x:v>
      </x:c>
      <x:c r="G3" s="13" t="str">
        <x:v>Inclusion rule</x:v>
      </x:c>
      <x:c r="H3" s="13" t="str">
        <x:v>Exclusion / correction</x:v>
      </x:c>
      <x:c r="I3" s="13" t="str">
        <x:v>Owner</x:v>
      </x:c>
      <x:c r="J3" s="13" t="str">
        <x:v>Acceptance evidence</x:v>
      </x:c>
    </x:row>
    <x:row r="4" ht="22" customHeight="1">
      <x:c r="A4" s="14" t="str">
        <x:v>invitation_sent</x:v>
      </x:c>
      <x:c r="B4" s="14" t="str">
        <x:v>Offer made through an approved route</x:v>
      </x:c>
      <x:c r="C4" s="14" t="str">
        <x:v>one entitlement + recipient key</x:v>
      </x:c>
      <x:c r="D4" s="14" t="str">
        <x:v>event_id</x:v>
      </x:c>
      <x:c r="E4" s="14" t="str">
        <x:v>send time</x:v>
      </x:c>
      <x:c r="F4" s="14" t="str">
        <x:v>ingestion time</x:v>
      </x:c>
      <x:c r="G4" s="14" t="str">
        <x:v>first nonduplicate event</x:v>
      </x:c>
      <x:c r="H4" s="14" t="str">
        <x:v>exclude hard bounces from eligible denominator</x:v>
      </x:c>
      <x:c r="I4" s="14" t="str">
        <x:v>Campaign operations</x:v>
      </x:c>
      <x:c r="J4" s="14" t="str">
        <x:v>provider receipt</x:v>
      </x:c>
    </x:row>
    <x:row r="5" ht="22" customHeight="1">
      <x:c r="A5" s="14" t="str">
        <x:v>invitation_bounced</x:v>
      </x:c>
      <x:c r="B5" s="14" t="str">
        <x:v>Invitation could not reach recipient</x:v>
      </x:c>
      <x:c r="C5" s="14" t="str">
        <x:v>one entitlement</x:v>
      </x:c>
      <x:c r="D5" s="14" t="str">
        <x:v>event_id</x:v>
      </x:c>
      <x:c r="E5" s="14" t="str">
        <x:v>provider failure time</x:v>
      </x:c>
      <x:c r="F5" s="14" t="str">
        <x:v>ingestion time</x:v>
      </x:c>
      <x:c r="G5" s="14" t="str">
        <x:v>nonduplicate hard/terminal bounce</x:v>
      </x:c>
      <x:c r="H5" s="14" t="str">
        <x:v>retain transient failures separately</x:v>
      </x:c>
      <x:c r="I5" s="14" t="str">
        <x:v>Messaging operations</x:v>
      </x:c>
      <x:c r="J5" s="14" t="str">
        <x:v>provider response</x:v>
      </x:c>
    </x:row>
    <x:row r="6" ht="22" customHeight="1">
      <x:c r="A6" s="14" t="str">
        <x:v>claim_confirmed</x:v>
      </x:c>
      <x:c r="B6" s="14" t="str">
        <x:v>Recipient completed claim</x:v>
      </x:c>
      <x:c r="C6" s="14" t="str">
        <x:v>one gift attempt</x:v>
      </x:c>
      <x:c r="D6" s="14" t="str">
        <x:v>event_id</x:v>
      </x:c>
      <x:c r="E6" s="14" t="str">
        <x:v>confirmation time</x:v>
      </x:c>
      <x:c r="F6" s="14" t="str">
        <x:v>ingestion time</x:v>
      </x:c>
      <x:c r="G6" s="14" t="str">
        <x:v>valid entitlement and nonrevoked route</x:v>
      </x:c>
      <x:c r="H6" s="14" t="str">
        <x:v>reverse with correction event only</x:v>
      </x:c>
      <x:c r="I6" s="14" t="str">
        <x:v>Recipient experience</x:v>
      </x:c>
      <x:c r="J6" s="14" t="str">
        <x:v>claim receipt</x:v>
      </x:c>
    </x:row>
    <x:row r="7" ht="22" customHeight="1">
      <x:c r="A7" s="14" t="str">
        <x:v>recipient_declined</x:v>
      </x:c>
      <x:c r="B7" s="14" t="str">
        <x:v>Recipient explicitly declined</x:v>
      </x:c>
      <x:c r="C7" s="14" t="str">
        <x:v>one entitlement</x:v>
      </x:c>
      <x:c r="D7" s="14" t="str">
        <x:v>event_id</x:v>
      </x:c>
      <x:c r="E7" s="14" t="str">
        <x:v>decision time</x:v>
      </x:c>
      <x:c r="F7" s="14" t="str">
        <x:v>ingestion time</x:v>
      </x:c>
      <x:c r="G7" s="14" t="str">
        <x:v>first nonduplicate decline</x:v>
      </x:c>
      <x:c r="H7" s="14" t="str">
        <x:v>do not infer from expiry</x:v>
      </x:c>
      <x:c r="I7" s="14" t="str">
        <x:v>Recipient experience</x:v>
      </x:c>
      <x:c r="J7" s="14" t="str">
        <x:v>decline receipt</x:v>
      </x:c>
    </x:row>
    <x:row r="8" ht="22" customHeight="1">
      <x:c r="A8" s="14" t="str">
        <x:v>consent_revoked</x:v>
      </x:c>
      <x:c r="B8" s="14" t="str">
        <x:v>Recipient withdrew optional outreach permission</x:v>
      </x:c>
      <x:c r="C8" s="14" t="str">
        <x:v>one recipient + purpose</x:v>
      </x:c>
      <x:c r="D8" s="14" t="str">
        <x:v>event_id</x:v>
      </x:c>
      <x:c r="E8" s="14" t="str">
        <x:v>revocation time</x:v>
      </x:c>
      <x:c r="F8" s="14" t="str">
        <x:v>ingestion time</x:v>
      </x:c>
      <x:c r="G8" s="14" t="str">
        <x:v>always effective prospectively</x:v>
      </x:c>
      <x:c r="H8" s="14" t="str">
        <x:v>never delete historic aggregate evidence blindly</x:v>
      </x:c>
      <x:c r="I8" s="14" t="str">
        <x:v>Privacy owner</x:v>
      </x:c>
      <x:c r="J8" s="14" t="str">
        <x:v>preference receipt</x:v>
      </x:c>
    </x:row>
    <x:row r="9" ht="22" customHeight="1">
      <x:c r="A9" s="14" t="str">
        <x:v>order_cancelled</x:v>
      </x:c>
      <x:c r="B9" s="14" t="str">
        <x:v>Order was cancelled before completion</x:v>
      </x:c>
      <x:c r="C9" s="14" t="str">
        <x:v>one gift attempt</x:v>
      </x:c>
      <x:c r="D9" s="14" t="str">
        <x:v>event_id</x:v>
      </x:c>
      <x:c r="E9" s="14" t="str">
        <x:v>cancellation time</x:v>
      </x:c>
      <x:c r="F9" s="14" t="str">
        <x:v>ingestion time</x:v>
      </x:c>
      <x:c r="G9" s="14" t="str">
        <x:v>valid current attempt</x:v>
      </x:c>
      <x:c r="H9" s="14" t="str">
        <x:v>replacement remains separate</x:v>
      </x:c>
      <x:c r="I9" s="14" t="str">
        <x:v>Operations</x:v>
      </x:c>
      <x:c r="J9" s="14" t="str">
        <x:v>order audit log</x:v>
      </x:c>
    </x:row>
    <x:row r="10" ht="22" customHeight="1">
      <x:c r="A10" s="14" t="str">
        <x:v>replacement_created</x:v>
      </x:c>
      <x:c r="B10" s="14" t="str">
        <x:v>Replacement gift attempt created</x:v>
      </x:c>
      <x:c r="C10" s="14" t="str">
        <x:v>one replacement attempt</x:v>
      </x:c>
      <x:c r="D10" s="14" t="str">
        <x:v>event_id</x:v>
      </x:c>
      <x:c r="E10" s="14" t="str">
        <x:v>creation time</x:v>
      </x:c>
      <x:c r="F10" s="14" t="str">
        <x:v>ingestion time</x:v>
      </x:c>
      <x:c r="G10" s="14" t="str">
        <x:v>must link original_event_id</x:v>
      </x:c>
      <x:c r="H10" s="14" t="str">
        <x:v>never overwrite original attempt</x:v>
      </x:c>
      <x:c r="I10" s="14" t="str">
        <x:v>Operations</x:v>
      </x:c>
      <x:c r="J10" s="14" t="str">
        <x:v>replacement linkage</x:v>
      </x:c>
    </x:row>
    <x:row r="11" ht="22" customHeight="1">
      <x:c r="A11" s="14" t="str">
        <x:v>exchange_completed</x:v>
      </x:c>
      <x:c r="B11" s="14" t="str">
        <x:v>Recipient completed an exchange</x:v>
      </x:c>
      <x:c r="C11" s="14" t="str">
        <x:v>one exchange</x:v>
      </x:c>
      <x:c r="D11" s="14" t="str">
        <x:v>event_id</x:v>
      </x:c>
      <x:c r="E11" s="14" t="str">
        <x:v>completion time</x:v>
      </x:c>
      <x:c r="F11" s="14" t="str">
        <x:v>ingestion time</x:v>
      </x:c>
      <x:c r="G11" s="14" t="str">
        <x:v>must link source order</x:v>
      </x:c>
      <x:c r="H11" s="14" t="str">
        <x:v>do not count as a second claim</x:v>
      </x:c>
      <x:c r="I11" s="14" t="str">
        <x:v>Finance operations</x:v>
      </x:c>
      <x:c r="J11" s="14" t="str">
        <x:v>exchange receipt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22" hidden="0" customWidth="1"/>
    <x:col min="7" max="7" width="22" hidden="0" customWidth="1"/>
    <x:col min="8" max="8" width="22" hidden="0" customWidth="1"/>
    <x:col min="9" max="9" width="16" hidden="0" customWidth="1"/>
    <x:col min="10" max="10" width="12" hidden="0" customWidth="1"/>
    <x:col min="11" max="11" width="10" hidden="0" customWidth="1"/>
    <x:col min="12" max="12" width="18" hidden="0" customWidth="1"/>
    <x:col min="13" max="13" width="14" hidden="0" customWidth="1"/>
    <x:col min="14" max="14" width="34" hidden="0" customWidth="1"/>
    <x:col min="15" max="15" width="14" hidden="0" customWidth="1"/>
  </x:cols>
  <x:sheetData>
    <x:row r="1" ht="22" customHeight="1">
      <x:c r="A1" s="5" t="str">
        <x:v>Corporate Gifting Measurement Dictionary 2027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22" customHeight="1">
      <x:c r="A2" s="9" t="str">
        <x:v>All rows are synthetic examples. Replace them with verified records before making decisions. Blank inputs remain N/A, never zero.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</x:row>
    <x:row r="3" ht="22" customHeight="1">
      <x:c r="A3" s="13" t="str">
        <x:v>event_id</x:v>
      </x:c>
      <x:c r="B3" s="13" t="str">
        <x:v>event_name</x:v>
      </x:c>
      <x:c r="C3" s="13" t="str">
        <x:v>entitlement_id</x:v>
      </x:c>
      <x:c r="D3" s="13" t="str">
        <x:v>recipient_key</x:v>
      </x:c>
      <x:c r="E3" s="13" t="str">
        <x:v>gift_attempt_id</x:v>
      </x:c>
      <x:c r="F3" s="13" t="str">
        <x:v>source_system</x:v>
      </x:c>
      <x:c r="G3" s="13" t="str">
        <x:v>effective_at</x:v>
      </x:c>
      <x:c r="H3" s="13" t="str">
        <x:v>observed_at</x:v>
      </x:c>
      <x:c r="I3" s="13" t="str">
        <x:v>consent_state</x:v>
      </x:c>
      <x:c r="J3" s="13" t="str">
        <x:v>amount</x:v>
      </x:c>
      <x:c r="K3" s="13" t="str">
        <x:v>currency</x:v>
      </x:c>
      <x:c r="L3" s="13" t="str">
        <x:v>original_event_id</x:v>
      </x:c>
      <x:c r="M3" s="13" t="str">
        <x:v>status</x:v>
      </x:c>
      <x:c r="N3" s="13" t="str">
        <x:v>notes</x:v>
      </x:c>
      <x:c r="O3" s="13" t="str">
        <x:v>duplicate?</x:v>
      </x:c>
    </x:row>
    <x:row r="4" ht="22" customHeight="1">
      <x:c r="A4" s="14" t="str">
        <x:v>EV-001</x:v>
      </x:c>
      <x:c r="B4" s="14" t="str">
        <x:v>invitation_sent</x:v>
      </x:c>
      <x:c r="C4" s="14" t="str">
        <x:v>ENT-001</x:v>
      </x:c>
      <x:c r="D4" s="14" t="str">
        <x:v>R-001</x:v>
      </x:c>
      <x:c r="E4" s="14" t="str">
        <x:v>GA-001</x:v>
      </x:c>
      <x:c r="F4" s="14" t="str">
        <x:v>campaign_service</x:v>
      </x:c>
      <x:c r="G4" s="14" t="d">
        <x:v>2026-10-01T09:00:00.000Z</x:v>
      </x:c>
      <x:c r="H4" s="14" t="d">
        <x:v>2026-10-01T09:00:02.000Z</x:v>
      </x:c>
      <x:c r="I4" s="14" t="str">
        <x:v>allowed</x:v>
      </x:c>
      <x:c r="J4" s="18" t="str"/>
      <x:c r="K4" s="14" t="str"/>
      <x:c r="L4" s="14" t="str"/>
      <x:c r="M4" s="14" t="str">
        <x:v>accepted</x:v>
      </x:c>
      <x:c r="N4" s="14" t="str">
        <x:v>baseline invitation</x:v>
      </x:c>
      <x:c r="O4" s="14" t="str">
        <x:f>IF(A4="","",IF(COUNTIF($A$4:A4,A4)&gt;1,"Yes","No"))</x:f>
        <x:v>No</x:v>
      </x:c>
    </x:row>
    <x:row r="5" ht="22" customHeight="1">
      <x:c r="A5" s="14" t="str">
        <x:v>EV-001</x:v>
      </x:c>
      <x:c r="B5" s="14" t="str">
        <x:v>invitation_sent</x:v>
      </x:c>
      <x:c r="C5" s="14" t="str">
        <x:v>ENT-001</x:v>
      </x:c>
      <x:c r="D5" s="14" t="str">
        <x:v>R-001</x:v>
      </x:c>
      <x:c r="E5" s="14" t="str">
        <x:v>GA-001</x:v>
      </x:c>
      <x:c r="F5" s="14" t="str">
        <x:v>campaign_service</x:v>
      </x:c>
      <x:c r="G5" s="14" t="d">
        <x:v>2026-10-01T09:00:00.000Z</x:v>
      </x:c>
      <x:c r="H5" s="14" t="d">
        <x:v>2026-10-01T09:00:06.000Z</x:v>
      </x:c>
      <x:c r="I5" s="14" t="str">
        <x:v>allowed</x:v>
      </x:c>
      <x:c r="J5" s="18" t="str"/>
      <x:c r="K5" s="14" t="str"/>
      <x:c r="L5" s="14" t="str"/>
      <x:c r="M5" s="14" t="str">
        <x:v>accepted</x:v>
      </x:c>
      <x:c r="N5" s="14" t="str">
        <x:v>duplicate webhook replay</x:v>
      </x:c>
      <x:c r="O5" s="14" t="str">
        <x:f>IF(A5="","",IF(COUNTIF($A$4:A5,A5)&gt;1,"Yes","No"))</x:f>
        <x:v>Yes</x:v>
      </x:c>
    </x:row>
    <x:row r="6" ht="22" customHeight="1">
      <x:c r="A6" s="14" t="str">
        <x:v>EV-002</x:v>
      </x:c>
      <x:c r="B6" s="14" t="str">
        <x:v>invitation_sent</x:v>
      </x:c>
      <x:c r="C6" s="14" t="str">
        <x:v>ENT-002</x:v>
      </x:c>
      <x:c r="D6" s="14" t="str">
        <x:v>R-002</x:v>
      </x:c>
      <x:c r="E6" s="14" t="str">
        <x:v>GA-002</x:v>
      </x:c>
      <x:c r="F6" s="14" t="str">
        <x:v>campaign_service</x:v>
      </x:c>
      <x:c r="G6" s="14" t="d">
        <x:v>2026-10-01T09:01:00.000Z</x:v>
      </x:c>
      <x:c r="H6" s="14" t="d">
        <x:v>2026-10-01T09:01:02.000Z</x:v>
      </x:c>
      <x:c r="I6" s="14" t="str">
        <x:v>allowed</x:v>
      </x:c>
      <x:c r="J6" s="18" t="str"/>
      <x:c r="K6" s="14" t="str"/>
      <x:c r="L6" s="14" t="str"/>
      <x:c r="M6" s="14" t="str">
        <x:v>accepted</x:v>
      </x:c>
      <x:c r="N6" s="14" t="str">
        <x:v>invitation later bounced</x:v>
      </x:c>
      <x:c r="O6" s="14" t="str">
        <x:f>IF(A6="","",IF(COUNTIF($A$4:A6,A6)&gt;1,"Yes","No"))</x:f>
        <x:v>No</x:v>
      </x:c>
    </x:row>
    <x:row r="7" ht="22" customHeight="1">
      <x:c r="A7" s="14" t="str">
        <x:v>EV-003</x:v>
      </x:c>
      <x:c r="B7" s="14" t="str">
        <x:v>invitation_bounced</x:v>
      </x:c>
      <x:c r="C7" s="14" t="str">
        <x:v>ENT-002</x:v>
      </x:c>
      <x:c r="D7" s="14" t="str">
        <x:v>R-002</x:v>
      </x:c>
      <x:c r="E7" s="14" t="str">
        <x:v>GA-002</x:v>
      </x:c>
      <x:c r="F7" s="14" t="str">
        <x:v>messaging_service</x:v>
      </x:c>
      <x:c r="G7" s="14" t="d">
        <x:v>2026-10-01T09:02:00.000Z</x:v>
      </x:c>
      <x:c r="H7" s="14" t="d">
        <x:v>2026-10-01T09:03:00.000Z</x:v>
      </x:c>
      <x:c r="I7" s="14" t="str">
        <x:v>allowed</x:v>
      </x:c>
      <x:c r="J7" s="18" t="str"/>
      <x:c r="K7" s="14" t="str"/>
      <x:c r="L7" s="14" t="str"/>
      <x:c r="M7" s="14" t="str">
        <x:v>accepted</x:v>
      </x:c>
      <x:c r="N7" s="14" t="str">
        <x:v>hard bounce</x:v>
      </x:c>
      <x:c r="O7" s="14" t="str">
        <x:f>IF(A7="","",IF(COUNTIF($A$4:A7,A7)&gt;1,"Yes","No"))</x:f>
        <x:v>No</x:v>
      </x:c>
    </x:row>
    <x:row r="8" ht="22" customHeight="1">
      <x:c r="A8" s="14" t="str">
        <x:v>EV-004</x:v>
      </x:c>
      <x:c r="B8" s="14" t="str">
        <x:v>invitation_sent</x:v>
      </x:c>
      <x:c r="C8" s="14" t="str">
        <x:v>ENT-003</x:v>
      </x:c>
      <x:c r="D8" s="14" t="str">
        <x:v>R-003</x:v>
      </x:c>
      <x:c r="E8" s="14" t="str">
        <x:v>GA-003</x:v>
      </x:c>
      <x:c r="F8" s="14" t="str">
        <x:v>campaign_service</x:v>
      </x:c>
      <x:c r="G8" s="14" t="d">
        <x:v>2026-10-01T09:04:00.000Z</x:v>
      </x:c>
      <x:c r="H8" s="14" t="d">
        <x:v>2026-10-01T09:04:01.000Z</x:v>
      </x:c>
      <x:c r="I8" s="14" t="str">
        <x:v>allowed</x:v>
      </x:c>
      <x:c r="J8" s="18" t="str"/>
      <x:c r="K8" s="14" t="str"/>
      <x:c r="L8" s="14" t="str"/>
      <x:c r="M8" s="14" t="str">
        <x:v>accepted</x:v>
      </x:c>
      <x:c r="N8" s="14" t="str">
        <x:v>claim path</x:v>
      </x:c>
      <x:c r="O8" s="14" t="str">
        <x:f>IF(A8="","",IF(COUNTIF($A$4:A8,A8)&gt;1,"Yes","No"))</x:f>
        <x:v>No</x:v>
      </x:c>
    </x:row>
    <x:row r="9" ht="22" customHeight="1">
      <x:c r="A9" s="14" t="str">
        <x:v>EV-005</x:v>
      </x:c>
      <x:c r="B9" s="14" t="str">
        <x:v>claim_confirmed</x:v>
      </x:c>
      <x:c r="C9" s="14" t="str">
        <x:v>ENT-003</x:v>
      </x:c>
      <x:c r="D9" s="14" t="str">
        <x:v>R-003</x:v>
      </x:c>
      <x:c r="E9" s="14" t="str">
        <x:v>GA-003</x:v>
      </x:c>
      <x:c r="F9" s="14" t="str">
        <x:v>recipient_portal</x:v>
      </x:c>
      <x:c r="G9" s="14" t="d">
        <x:v>2026-10-02T10:00:00.000Z</x:v>
      </x:c>
      <x:c r="H9" s="14" t="d">
        <x:v>2026-10-02T10:00:01.000Z</x:v>
      </x:c>
      <x:c r="I9" s="14" t="str">
        <x:v>allowed</x:v>
      </x:c>
      <x:c r="J9" s="18" t="str"/>
      <x:c r="K9" s="14" t="str"/>
      <x:c r="L9" s="14" t="str"/>
      <x:c r="M9" s="14" t="str">
        <x:v>accepted</x:v>
      </x:c>
      <x:c r="N9" s="14" t="str">
        <x:v>claim completed</x:v>
      </x:c>
      <x:c r="O9" s="14" t="str">
        <x:f>IF(A9="","",IF(COUNTIF($A$4:A9,A9)&gt;1,"Yes","No"))</x:f>
        <x:v>No</x:v>
      </x:c>
    </x:row>
    <x:row r="10" ht="22" customHeight="1">
      <x:c r="A10" s="14" t="str">
        <x:v>EV-006</x:v>
      </x:c>
      <x:c r="B10" s="14" t="str">
        <x:v>invitation_sent</x:v>
      </x:c>
      <x:c r="C10" s="14" t="str">
        <x:v>ENT-004</x:v>
      </x:c>
      <x:c r="D10" s="14" t="str">
        <x:v>R-004</x:v>
      </x:c>
      <x:c r="E10" s="14" t="str">
        <x:v>GA-004</x:v>
      </x:c>
      <x:c r="F10" s="14" t="str">
        <x:v>campaign_service</x:v>
      </x:c>
      <x:c r="G10" s="14" t="d">
        <x:v>2026-10-01T09:05:00.000Z</x:v>
      </x:c>
      <x:c r="H10" s="14" t="d">
        <x:v>2026-10-01T09:05:01.000Z</x:v>
      </x:c>
      <x:c r="I10" s="14" t="str">
        <x:v>allowed</x:v>
      </x:c>
      <x:c r="J10" s="18" t="str"/>
      <x:c r="K10" s="14" t="str"/>
      <x:c r="L10" s="14" t="str"/>
      <x:c r="M10" s="14" t="str">
        <x:v>accepted</x:v>
      </x:c>
      <x:c r="N10" s="14" t="str">
        <x:v>decline path</x:v>
      </x:c>
      <x:c r="O10" s="14" t="str">
        <x:f>IF(A10="","",IF(COUNTIF($A$4:A10,A10)&gt;1,"Yes","No"))</x:f>
        <x:v>No</x:v>
      </x:c>
    </x:row>
    <x:row r="11" ht="22" customHeight="1">
      <x:c r="A11" s="14" t="str">
        <x:v>EV-007</x:v>
      </x:c>
      <x:c r="B11" s="14" t="str">
        <x:v>recipient_declined</x:v>
      </x:c>
      <x:c r="C11" s="14" t="str">
        <x:v>ENT-004</x:v>
      </x:c>
      <x:c r="D11" s="14" t="str">
        <x:v>R-004</x:v>
      </x:c>
      <x:c r="E11" s="14" t="str">
        <x:v>GA-004</x:v>
      </x:c>
      <x:c r="F11" s="14" t="str">
        <x:v>recipient_portal</x:v>
      </x:c>
      <x:c r="G11" s="14" t="d">
        <x:v>2026-10-02T11:00:00.000Z</x:v>
      </x:c>
      <x:c r="H11" s="14" t="d">
        <x:v>2026-10-02T11:00:01.000Z</x:v>
      </x:c>
      <x:c r="I11" s="14" t="str">
        <x:v>allowed</x:v>
      </x:c>
      <x:c r="J11" s="18" t="str"/>
      <x:c r="K11" s="14" t="str"/>
      <x:c r="L11" s="14" t="str"/>
      <x:c r="M11" s="14" t="str">
        <x:v>accepted</x:v>
      </x:c>
      <x:c r="N11" s="14" t="str">
        <x:v>explicit decline</x:v>
      </x:c>
      <x:c r="O11" s="14" t="str">
        <x:f>IF(A11="","",IF(COUNTIF($A$4:A11,A11)&gt;1,"Yes","No"))</x:f>
        <x:v>No</x:v>
      </x:c>
    </x:row>
    <x:row r="12" ht="22" customHeight="1">
      <x:c r="A12" s="14" t="str">
        <x:v>EV-008</x:v>
      </x:c>
      <x:c r="B12" s="14" t="str">
        <x:v>invitation_sent</x:v>
      </x:c>
      <x:c r="C12" s="14" t="str">
        <x:v>ENT-005</x:v>
      </x:c>
      <x:c r="D12" s="14" t="str">
        <x:v>R-005</x:v>
      </x:c>
      <x:c r="E12" s="14" t="str">
        <x:v>GA-005</x:v>
      </x:c>
      <x:c r="F12" s="14" t="str">
        <x:v>campaign_service</x:v>
      </x:c>
      <x:c r="G12" s="14" t="d">
        <x:v>2026-10-01T09:06:00.000Z</x:v>
      </x:c>
      <x:c r="H12" s="14" t="d">
        <x:v>2026-10-01T09:06:01.000Z</x:v>
      </x:c>
      <x:c r="I12" s="14" t="str">
        <x:v>allowed</x:v>
      </x:c>
      <x:c r="J12" s="18" t="str"/>
      <x:c r="K12" s="14" t="str"/>
      <x:c r="L12" s="14" t="str"/>
      <x:c r="M12" s="14" t="str">
        <x:v>accepted</x:v>
      </x:c>
      <x:c r="N12" s="14" t="str">
        <x:v>consent-revocation path</x:v>
      </x:c>
      <x:c r="O12" s="14" t="str">
        <x:f>IF(A12="","",IF(COUNTIF($A$4:A12,A12)&gt;1,"Yes","No"))</x:f>
        <x:v>No</x:v>
      </x:c>
    </x:row>
    <x:row r="13" ht="22" customHeight="1">
      <x:c r="A13" s="14" t="str">
        <x:v>EV-009</x:v>
      </x:c>
      <x:c r="B13" s="14" t="str">
        <x:v>consent_revoked</x:v>
      </x:c>
      <x:c r="C13" s="14" t="str">
        <x:v>ENT-005</x:v>
      </x:c>
      <x:c r="D13" s="14" t="str">
        <x:v>R-005</x:v>
      </x:c>
      <x:c r="E13" s="14" t="str">
        <x:v>GA-005</x:v>
      </x:c>
      <x:c r="F13" s="14" t="str">
        <x:v>preference_service</x:v>
      </x:c>
      <x:c r="G13" s="14" t="d">
        <x:v>2026-10-02T12:00:00.000Z</x:v>
      </x:c>
      <x:c r="H13" s="14" t="d">
        <x:v>2026-10-02T12:00:02.000Z</x:v>
      </x:c>
      <x:c r="I13" s="14" t="str">
        <x:v>revoked</x:v>
      </x:c>
      <x:c r="J13" s="18" t="str"/>
      <x:c r="K13" s="14" t="str"/>
      <x:c r="L13" s="14" t="str"/>
      <x:c r="M13" s="14" t="str">
        <x:v>accepted</x:v>
      </x:c>
      <x:c r="N13" s="14" t="str">
        <x:v>exclude future outreach</x:v>
      </x:c>
      <x:c r="O13" s="14" t="str">
        <x:f>IF(A13="","",IF(COUNTIF($A$4:A13,A13)&gt;1,"Yes","No"))</x:f>
        <x:v>No</x:v>
      </x:c>
    </x:row>
    <x:row r="14" ht="22" customHeight="1">
      <x:c r="A14" s="14" t="str">
        <x:v>EV-010</x:v>
      </x:c>
      <x:c r="B14" s="14" t="str">
        <x:v>order_created</x:v>
      </x:c>
      <x:c r="C14" s="14" t="str">
        <x:v>ENT-003</x:v>
      </x:c>
      <x:c r="D14" s="14" t="str">
        <x:v>R-003</x:v>
      </x:c>
      <x:c r="E14" s="14" t="str">
        <x:v>GA-003</x:v>
      </x:c>
      <x:c r="F14" s="14" t="str">
        <x:v>order_service</x:v>
      </x:c>
      <x:c r="G14" s="14" t="d">
        <x:v>2026-10-03T08:00:00.000Z</x:v>
      </x:c>
      <x:c r="H14" s="14" t="d">
        <x:v>2026-10-03T08:00:05.000Z</x:v>
      </x:c>
      <x:c r="I14" s="14" t="str">
        <x:v>allowed</x:v>
      </x:c>
      <x:c r="J14" s="18" t="str">
        <x:v>100</x:v>
      </x:c>
      <x:c r="K14" s="14" t="str">
        <x:v>USD</x:v>
      </x:c>
      <x:c r="L14" s="14" t="str"/>
      <x:c r="M14" s="14" t="str">
        <x:v>accepted</x:v>
      </x:c>
      <x:c r="N14" s="14" t="str">
        <x:v>synthetic order</x:v>
      </x:c>
      <x:c r="O14" s="14" t="str">
        <x:f>IF(A14="","",IF(COUNTIF($A$4:A14,A14)&gt;1,"Yes","No"))</x:f>
        <x:v>No</x:v>
      </x:c>
    </x:row>
    <x:row r="15" ht="22" customHeight="1">
      <x:c r="A15" s="14" t="str">
        <x:v>EV-011</x:v>
      </x:c>
      <x:c r="B15" s="14" t="str">
        <x:v>shipment_update</x:v>
      </x:c>
      <x:c r="C15" s="14" t="str">
        <x:v>ENT-003</x:v>
      </x:c>
      <x:c r="D15" s="14" t="str">
        <x:v>R-003</x:v>
      </x:c>
      <x:c r="E15" s="14" t="str">
        <x:v>GA-003</x:v>
      </x:c>
      <x:c r="F15" s="14" t="str">
        <x:v>carrier_feed</x:v>
      </x:c>
      <x:c r="G15" s="14" t="d">
        <x:v>2026-10-03T07:50:00.000Z</x:v>
      </x:c>
      <x:c r="H15" s="14" t="d">
        <x:v>2026-10-03T08:10:00.000Z</x:v>
      </x:c>
      <x:c r="I15" s="14" t="str">
        <x:v>allowed</x:v>
      </x:c>
      <x:c r="J15" s="18" t="str"/>
      <x:c r="K15" s="14" t="str"/>
      <x:c r="L15" s="14" t="str"/>
      <x:c r="M15" s="14" t="str">
        <x:v>accepted</x:v>
      </x:c>
      <x:c r="N15" s="14" t="str">
        <x:v>late-arriving earlier effective event</x:v>
      </x:c>
      <x:c r="O15" s="14" t="str">
        <x:f>IF(A15="","",IF(COUNTIF($A$4:A15,A15)&gt;1,"Yes","No"))</x:f>
        <x:v>No</x:v>
      </x:c>
    </x:row>
    <x:row r="16" ht="22" customHeight="1">
      <x:c r="A16" s="14" t="str">
        <x:v>EV-012</x:v>
      </x:c>
      <x:c r="B16" s="14" t="str">
        <x:v>invitation_sent</x:v>
      </x:c>
      <x:c r="C16" s="14" t="str">
        <x:v>ENT-006</x:v>
      </x:c>
      <x:c r="D16" s="14" t="str">
        <x:v>R-006</x:v>
      </x:c>
      <x:c r="E16" s="14" t="str">
        <x:v>GA-006</x:v>
      </x:c>
      <x:c r="F16" s="14" t="str">
        <x:v>campaign_service</x:v>
      </x:c>
      <x:c r="G16" s="14" t="d">
        <x:v>2026-10-01T09:07:00.000Z</x:v>
      </x:c>
      <x:c r="H16" s="14" t="d">
        <x:v>2026-10-01T09:07:01.000Z</x:v>
      </x:c>
      <x:c r="I16" s="14" t="str">
        <x:v>allowed</x:v>
      </x:c>
      <x:c r="J16" s="18" t="str"/>
      <x:c r="K16" s="14" t="str"/>
      <x:c r="L16" s="14" t="str"/>
      <x:c r="M16" s="14" t="str">
        <x:v>accepted</x:v>
      </x:c>
      <x:c r="N16" s="14" t="str">
        <x:v>replacement path</x:v>
      </x:c>
      <x:c r="O16" s="14" t="str">
        <x:f>IF(A16="","",IF(COUNTIF($A$4:A16,A16)&gt;1,"Yes","No"))</x:f>
        <x:v>No</x:v>
      </x:c>
    </x:row>
    <x:row r="17" ht="22" customHeight="1">
      <x:c r="A17" s="14" t="str">
        <x:v>EV-013</x:v>
      </x:c>
      <x:c r="B17" s="14" t="str">
        <x:v>order_cancelled</x:v>
      </x:c>
      <x:c r="C17" s="14" t="str">
        <x:v>ENT-006</x:v>
      </x:c>
      <x:c r="D17" s="14" t="str">
        <x:v>R-006</x:v>
      </x:c>
      <x:c r="E17" s="14" t="str">
        <x:v>GA-006</x:v>
      </x:c>
      <x:c r="F17" s="14" t="str">
        <x:v>order_service</x:v>
      </x:c>
      <x:c r="G17" s="14" t="d">
        <x:v>2026-10-04T08:00:00.000Z</x:v>
      </x:c>
      <x:c r="H17" s="14" t="d">
        <x:v>2026-10-04T08:00:01.000Z</x:v>
      </x:c>
      <x:c r="I17" s="14" t="str">
        <x:v>allowed</x:v>
      </x:c>
      <x:c r="J17" s="18" t="str">
        <x:v>75</x:v>
      </x:c>
      <x:c r="K17" s="14" t="str">
        <x:v>EUR</x:v>
      </x:c>
      <x:c r="L17" s="14" t="str"/>
      <x:c r="M17" s="14" t="str">
        <x:v>accepted</x:v>
      </x:c>
      <x:c r="N17" s="14" t="str">
        <x:v>original order cancelled</x:v>
      </x:c>
      <x:c r="O17" s="14" t="str">
        <x:f>IF(A17="","",IF(COUNTIF($A$4:A17,A17)&gt;1,"Yes","No"))</x:f>
        <x:v>No</x:v>
      </x:c>
    </x:row>
    <x:row r="18" ht="22" customHeight="1">
      <x:c r="A18" s="14" t="str">
        <x:v>EV-014</x:v>
      </x:c>
      <x:c r="B18" s="14" t="str">
        <x:v>replacement_created</x:v>
      </x:c>
      <x:c r="C18" s="14" t="str">
        <x:v>ENT-006</x:v>
      </x:c>
      <x:c r="D18" s="14" t="str">
        <x:v>R-006</x:v>
      </x:c>
      <x:c r="E18" s="14" t="str">
        <x:v>GA-006-R1</x:v>
      </x:c>
      <x:c r="F18" s="14" t="str">
        <x:v>order_service</x:v>
      </x:c>
      <x:c r="G18" s="14" t="d">
        <x:v>2026-10-04T08:05:00.000Z</x:v>
      </x:c>
      <x:c r="H18" s="14" t="d">
        <x:v>2026-10-04T08:05:01.000Z</x:v>
      </x:c>
      <x:c r="I18" s="14" t="str">
        <x:v>allowed</x:v>
      </x:c>
      <x:c r="J18" s="18" t="str">
        <x:v>75</x:v>
      </x:c>
      <x:c r="K18" s="14" t="str">
        <x:v>EUR</x:v>
      </x:c>
      <x:c r="L18" s="14" t="str">
        <x:v>EV-013</x:v>
      </x:c>
      <x:c r="M18" s="14" t="str">
        <x:v>accepted</x:v>
      </x:c>
      <x:c r="N18" s="14" t="str">
        <x:v>replacement linked to original</x:v>
      </x:c>
      <x:c r="O18" s="14" t="str">
        <x:f>IF(A18="","",IF(COUNTIF($A$4:A18,A18)&gt;1,"Yes","No"))</x:f>
        <x:v>No</x:v>
      </x:c>
    </x:row>
    <x:row r="19" ht="22" customHeight="1">
      <x:c r="A19" s="14" t="str">
        <x:v>EV-015</x:v>
      </x:c>
      <x:c r="B19" s="14" t="str">
        <x:v>currency_charge</x:v>
      </x:c>
      <x:c r="C19" s="14" t="str">
        <x:v>ENT-007</x:v>
      </x:c>
      <x:c r="D19" s="14" t="str">
        <x:v>R-007</x:v>
      </x:c>
      <x:c r="E19" s="14" t="str">
        <x:v>GA-007</x:v>
      </x:c>
      <x:c r="F19" s="14" t="str">
        <x:v>finance_service</x:v>
      </x:c>
      <x:c r="G19" s="14" t="d">
        <x:v>2026-10-05T08:00:00.000Z</x:v>
      </x:c>
      <x:c r="H19" s="14" t="d">
        <x:v>2026-10-05T08:00:01.000Z</x:v>
      </x:c>
      <x:c r="I19" s="14" t="str">
        <x:v>allowed</x:v>
      </x:c>
      <x:c r="J19" s="18" t="str">
        <x:v>120</x:v>
      </x:c>
      <x:c r="K19" s="14" t="str">
        <x:v>USD</x:v>
      </x:c>
      <x:c r="L19" s="14" t="str"/>
      <x:c r="M19" s="14" t="str">
        <x:v>accepted</x:v>
      </x:c>
      <x:c r="N19" s="14" t="str">
        <x:v>do not sum across currencies</x:v>
      </x:c>
      <x:c r="O19" s="14" t="str">
        <x:f>IF(A19="","",IF(COUNTIF($A$4:A19,A19)&gt;1,"Yes","No"))</x:f>
        <x:v>No</x:v>
      </x:c>
    </x:row>
    <x:row r="20" ht="22" customHeight="1">
      <x:c r="A20" s="14" t="str">
        <x:v>EV-016</x:v>
      </x:c>
      <x:c r="B20" s="14" t="str">
        <x:v>currency_charge</x:v>
      </x:c>
      <x:c r="C20" s="14" t="str">
        <x:v>ENT-008</x:v>
      </x:c>
      <x:c r="D20" s="14" t="str">
        <x:v>R-008</x:v>
      </x:c>
      <x:c r="E20" s="14" t="str">
        <x:v>GA-008</x:v>
      </x:c>
      <x:c r="F20" s="14" t="str">
        <x:v>finance_service</x:v>
      </x:c>
      <x:c r="G20" s="14" t="d">
        <x:v>2026-10-05T08:01:00.000Z</x:v>
      </x:c>
      <x:c r="H20" s="14" t="d">
        <x:v>2026-10-05T08:01:01.000Z</x:v>
      </x:c>
      <x:c r="I20" s="14" t="str">
        <x:v>allowed</x:v>
      </x:c>
      <x:c r="J20" s="18" t="str">
        <x:v>12000</x:v>
      </x:c>
      <x:c r="K20" s="14" t="str">
        <x:v>JPY</x:v>
      </x:c>
      <x:c r="L20" s="14" t="str"/>
      <x:c r="M20" s="14" t="str">
        <x:v>accepted</x:v>
      </x:c>
      <x:c r="N20" s="14" t="str">
        <x:v>do not sum across currencies</x:v>
      </x:c>
      <x:c r="O20" s="14" t="str">
        <x:f>IF(A20="","",IF(COUNTIF($A$4:A20,A20)&gt;1,"Yes","No"))</x:f>
        <x:v>No</x:v>
      </x:c>
    </x:row>
    <x:row r="21" ht="22" customHeight="1">
      <x:c r="A21" s="14" t="str">
        <x:v>EV-017</x:v>
      </x:c>
      <x:c r="B21" s="14" t="str">
        <x:v>exchange_completed</x:v>
      </x:c>
      <x:c r="C21" s="14" t="str">
        <x:v>ENT-003</x:v>
      </x:c>
      <x:c r="D21" s="14" t="str">
        <x:v>R-003</x:v>
      </x:c>
      <x:c r="E21" s="14" t="str">
        <x:v>GA-003</x:v>
      </x:c>
      <x:c r="F21" s="14" t="str">
        <x:v>order_service</x:v>
      </x:c>
      <x:c r="G21" s="14" t="d">
        <x:v>2026-10-06T08:00:00.000Z</x:v>
      </x:c>
      <x:c r="H21" s="14" t="d">
        <x:v>2026-10-06T08:00:01.000Z</x:v>
      </x:c>
      <x:c r="I21" s="14" t="str">
        <x:v>allowed</x:v>
      </x:c>
      <x:c r="J21" s="18" t="str"/>
      <x:c r="K21" s="14" t="str"/>
      <x:c r="L21" s="14" t="str">
        <x:v>EV-010</x:v>
      </x:c>
      <x:c r="M21" s="14" t="str">
        <x:v>accepted</x:v>
      </x:c>
      <x:c r="N21" s="14" t="str">
        <x:v>exchange linked to original order</x:v>
      </x:c>
      <x:c r="O21" s="14" t="str">
        <x:f>IF(A21="","",IF(COUNTIF($A$4:A21,A21)&gt;1,"Yes","No"))</x:f>
        <x:v>No</x:v>
      </x:c>
    </x:row>
    <x:row r="22" ht="22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8"/>
      <x:c r="K22" s="14"/>
      <x:c r="L22" s="14"/>
      <x:c r="M22" s="14"/>
      <x:c r="N22" s="14"/>
      <x:c r="O22" s="14" t="str">
        <x:f>IF(A22="","",IF(COUNTIF($A$4:A22,A22)&gt;1,"Yes","No"))</x:f>
      </x:c>
    </x:row>
    <x:row r="23" ht="22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8"/>
      <x:c r="K23" s="14"/>
      <x:c r="L23" s="14"/>
      <x:c r="M23" s="14"/>
      <x:c r="N23" s="14"/>
      <x:c r="O23" s="14" t="str">
        <x:f>IF(A23="","",IF(COUNTIF($A$4:A23,A23)&gt;1,"Yes","No"))</x:f>
      </x:c>
    </x:row>
    <x:row r="24" ht="22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8"/>
      <x:c r="K24" s="14"/>
      <x:c r="L24" s="14"/>
      <x:c r="M24" s="14"/>
      <x:c r="N24" s="14"/>
      <x:c r="O24" s="14" t="str">
        <x:f>IF(A24="","",IF(COUNTIF($A$4:A24,A24)&gt;1,"Yes","No"))</x:f>
      </x:c>
    </x:row>
    <x:row r="25" ht="22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8"/>
      <x:c r="K25" s="14"/>
      <x:c r="L25" s="14"/>
      <x:c r="M25" s="14"/>
      <x:c r="N25" s="14"/>
      <x:c r="O25" s="14" t="str">
        <x:f>IF(A25="","",IF(COUNTIF($A$4:A25,A25)&gt;1,"Yes","No"))</x:f>
      </x:c>
    </x:row>
    <x:row r="26" ht="22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8"/>
      <x:c r="K26" s="14"/>
      <x:c r="L26" s="14"/>
      <x:c r="M26" s="14"/>
      <x:c r="N26" s="14"/>
      <x:c r="O26" s="14" t="str">
        <x:f>IF(A26="","",IF(COUNTIF($A$4:A26,A26)&gt;1,"Yes","No"))</x:f>
      </x:c>
    </x:row>
    <x:row r="27" ht="22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8"/>
      <x:c r="K27" s="14"/>
      <x:c r="L27" s="14"/>
      <x:c r="M27" s="14"/>
      <x:c r="N27" s="14"/>
      <x:c r="O27" s="14" t="str">
        <x:f>IF(A27="","",IF(COUNTIF($A$4:A27,A27)&gt;1,"Yes","No"))</x:f>
      </x:c>
    </x:row>
    <x:row r="28" ht="22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8"/>
      <x:c r="K28" s="14"/>
      <x:c r="L28" s="14"/>
      <x:c r="M28" s="14"/>
      <x:c r="N28" s="14"/>
      <x:c r="O28" s="14" t="str">
        <x:f>IF(A28="","",IF(COUNTIF($A$4:A28,A28)&gt;1,"Yes","No"))</x:f>
      </x:c>
    </x:row>
    <x:row r="29" ht="22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8"/>
      <x:c r="K29" s="14"/>
      <x:c r="L29" s="14"/>
      <x:c r="M29" s="14"/>
      <x:c r="N29" s="14"/>
      <x:c r="O29" s="14" t="str">
        <x:f>IF(A29="","",IF(COUNTIF($A$4:A29,A29)&gt;1,"Yes","No"))</x:f>
      </x:c>
    </x:row>
    <x:row r="30" ht="22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8"/>
      <x:c r="K30" s="14"/>
      <x:c r="L30" s="14"/>
      <x:c r="M30" s="14"/>
      <x:c r="N30" s="14"/>
      <x:c r="O30" s="14" t="str">
        <x:f>IF(A30="","",IF(COUNTIF($A$4:A30,A30)&gt;1,"Yes","No"))</x:f>
      </x:c>
    </x:row>
    <x:row r="31" ht="22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8"/>
      <x:c r="K31" s="14"/>
      <x:c r="L31" s="14"/>
      <x:c r="M31" s="14"/>
      <x:c r="N31" s="14"/>
      <x:c r="O31" s="14" t="str">
        <x:f>IF(A31="","",IF(COUNTIF($A$4:A31,A31)&gt;1,"Yes","No"))</x:f>
      </x:c>
    </x:row>
    <x:row r="32" ht="22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8"/>
      <x:c r="K32" s="14"/>
      <x:c r="L32" s="14"/>
      <x:c r="M32" s="14"/>
      <x:c r="N32" s="14"/>
      <x:c r="O32" s="14" t="str">
        <x:f>IF(A32="","",IF(COUNTIF($A$4:A32,A32)&gt;1,"Yes","No"))</x:f>
      </x:c>
    </x:row>
    <x:row r="33" ht="22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8"/>
      <x:c r="K33" s="14"/>
      <x:c r="L33" s="14"/>
      <x:c r="M33" s="14"/>
      <x:c r="N33" s="14"/>
      <x:c r="O33" s="14" t="str">
        <x:f>IF(A33="","",IF(COUNTIF($A$4:A33,A33)&gt;1,"Yes","No"))</x:f>
      </x:c>
    </x:row>
    <x:row r="34" ht="22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8"/>
      <x:c r="K34" s="14"/>
      <x:c r="L34" s="14"/>
      <x:c r="M34" s="14"/>
      <x:c r="N34" s="14"/>
      <x:c r="O34" s="14" t="str">
        <x:f>IF(A34="","",IF(COUNTIF($A$4:A34,A34)&gt;1,"Yes","No"))</x:f>
      </x:c>
    </x:row>
    <x:row r="35" ht="22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8"/>
      <x:c r="K35" s="14"/>
      <x:c r="L35" s="14"/>
      <x:c r="M35" s="14"/>
      <x:c r="N35" s="14"/>
      <x:c r="O35" s="14" t="str">
        <x:f>IF(A35="","",IF(COUNTIF($A$4:A35,A35)&gt;1,"Yes","No"))</x:f>
      </x:c>
    </x:row>
    <x:row r="36" ht="22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8"/>
      <x:c r="K36" s="14"/>
      <x:c r="L36" s="14"/>
      <x:c r="M36" s="14"/>
      <x:c r="N36" s="14"/>
      <x:c r="O36" s="14" t="str">
        <x:f>IF(A36="","",IF(COUNTIF($A$4:A36,A36)&gt;1,"Yes","No"))</x:f>
      </x:c>
    </x:row>
    <x:row r="37" ht="22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8"/>
      <x:c r="K37" s="14"/>
      <x:c r="L37" s="14"/>
      <x:c r="M37" s="14"/>
      <x:c r="N37" s="14"/>
      <x:c r="O37" s="14" t="str">
        <x:f>IF(A37="","",IF(COUNTIF($A$4:A37,A37)&gt;1,"Yes","No"))</x:f>
      </x:c>
    </x:row>
    <x:row r="38" ht="22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8"/>
      <x:c r="K38" s="14"/>
      <x:c r="L38" s="14"/>
      <x:c r="M38" s="14"/>
      <x:c r="N38" s="14"/>
      <x:c r="O38" s="14" t="str">
        <x:f>IF(A38="","",IF(COUNTIF($A$4:A38,A38)&gt;1,"Yes","No"))</x:f>
      </x:c>
    </x:row>
    <x:row r="39" ht="22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8"/>
      <x:c r="K39" s="14"/>
      <x:c r="L39" s="14"/>
      <x:c r="M39" s="14"/>
      <x:c r="N39" s="14"/>
      <x:c r="O39" s="14" t="str">
        <x:f>IF(A39="","",IF(COUNTIF($A$4:A39,A39)&gt;1,"Yes","No"))</x:f>
      </x:c>
    </x:row>
    <x:row r="40" ht="22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8"/>
      <x:c r="K40" s="14"/>
      <x:c r="L40" s="14"/>
      <x:c r="M40" s="14"/>
      <x:c r="N40" s="14"/>
      <x:c r="O40" s="14" t="str">
        <x:f>IF(A40="","",IF(COUNTIF($A$4:A40,A40)&gt;1,"Yes","No"))</x:f>
      </x:c>
    </x:row>
    <x:row r="41" ht="22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8"/>
      <x:c r="K41" s="14"/>
      <x:c r="L41" s="14"/>
      <x:c r="M41" s="14"/>
      <x:c r="N41" s="14"/>
      <x:c r="O41" s="14" t="str">
        <x:f>IF(A41="","",IF(COUNTIF($A$4:A41,A41)&gt;1,"Yes","No"))</x:f>
      </x:c>
    </x:row>
    <x:row r="42" ht="22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8"/>
      <x:c r="K42" s="14"/>
      <x:c r="L42" s="14"/>
      <x:c r="M42" s="14"/>
      <x:c r="N42" s="14"/>
      <x:c r="O42" s="14" t="str">
        <x:f>IF(A42="","",IF(COUNTIF($A$4:A42,A42)&gt;1,"Yes","No"))</x:f>
      </x:c>
    </x:row>
    <x:row r="43" ht="22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8"/>
      <x:c r="K43" s="14"/>
      <x:c r="L43" s="14"/>
      <x:c r="M43" s="14"/>
      <x:c r="N43" s="14"/>
      <x:c r="O43" s="14" t="str">
        <x:f>IF(A43="","",IF(COUNTIF($A$4:A43,A43)&gt;1,"Yes","No"))</x:f>
      </x:c>
    </x:row>
    <x:row r="44" ht="22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8"/>
      <x:c r="K44" s="14"/>
      <x:c r="L44" s="14"/>
      <x:c r="M44" s="14"/>
      <x:c r="N44" s="14"/>
      <x:c r="O44" s="14" t="str">
        <x:f>IF(A44="","",IF(COUNTIF($A$4:A44,A44)&gt;1,"Yes","No"))</x:f>
      </x:c>
    </x:row>
    <x:row r="45" ht="22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8"/>
      <x:c r="K45" s="14"/>
      <x:c r="L45" s="14"/>
      <x:c r="M45" s="14"/>
      <x:c r="N45" s="14"/>
      <x:c r="O45" s="14" t="str">
        <x:f>IF(A45="","",IF(COUNTIF($A$4:A45,A45)&gt;1,"Yes","No"))</x:f>
      </x:c>
    </x:row>
    <x:row r="46" ht="22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8"/>
      <x:c r="K46" s="14"/>
      <x:c r="L46" s="14"/>
      <x:c r="M46" s="14"/>
      <x:c r="N46" s="14"/>
      <x:c r="O46" s="14" t="str">
        <x:f>IF(A46="","",IF(COUNTIF($A$4:A46,A46)&gt;1,"Yes","No"))</x:f>
      </x:c>
    </x:row>
    <x:row r="47" ht="22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8"/>
      <x:c r="K47" s="14"/>
      <x:c r="L47" s="14"/>
      <x:c r="M47" s="14"/>
      <x:c r="N47" s="14"/>
      <x:c r="O47" s="14" t="str">
        <x:f>IF(A47="","",IF(COUNTIF($A$4:A47,A47)&gt;1,"Yes","No"))</x:f>
      </x:c>
    </x:row>
    <x:row r="48" ht="22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8"/>
      <x:c r="K48" s="14"/>
      <x:c r="L48" s="14"/>
      <x:c r="M48" s="14"/>
      <x:c r="N48" s="14"/>
      <x:c r="O48" s="14" t="str">
        <x:f>IF(A48="","",IF(COUNTIF($A$4:A48,A48)&gt;1,"Yes","No"))</x:f>
      </x:c>
    </x:row>
    <x:row r="49" ht="22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8"/>
      <x:c r="K49" s="14"/>
      <x:c r="L49" s="14"/>
      <x:c r="M49" s="14"/>
      <x:c r="N49" s="14"/>
      <x:c r="O49" s="14" t="str">
        <x:f>IF(A49="","",IF(COUNTIF($A$4:A49,A49)&gt;1,"Yes","No"))</x:f>
      </x:c>
    </x:row>
    <x:row r="50" ht="22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8"/>
      <x:c r="K50" s="14"/>
      <x:c r="L50" s="14"/>
      <x:c r="M50" s="14"/>
      <x:c r="N50" s="14"/>
      <x:c r="O50" s="14" t="str">
        <x:f>IF(A50="","",IF(COUNTIF($A$4:A50,A50)&gt;1,"Yes","No"))</x:f>
      </x:c>
    </x:row>
    <x:row r="51" ht="22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8"/>
      <x:c r="K51" s="14"/>
      <x:c r="L51" s="14"/>
      <x:c r="M51" s="14"/>
      <x:c r="N51" s="14"/>
      <x:c r="O51" s="14" t="str">
        <x:f>IF(A51="","",IF(COUNTIF($A$4:A51,A51)&gt;1,"Yes","No"))</x:f>
      </x:c>
    </x:row>
    <x:row r="52" ht="22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8"/>
      <x:c r="K52" s="14"/>
      <x:c r="L52" s="14"/>
      <x:c r="M52" s="14"/>
      <x:c r="N52" s="14"/>
      <x:c r="O52" s="14" t="str">
        <x:f>IF(A52="","",IF(COUNTIF($A$4:A52,A52)&gt;1,"Yes","No"))</x:f>
      </x:c>
    </x:row>
    <x:row r="53" ht="22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8"/>
      <x:c r="K53" s="14"/>
      <x:c r="L53" s="14"/>
      <x:c r="M53" s="14"/>
      <x:c r="N53" s="14"/>
      <x:c r="O53" s="14" t="str">
        <x:f>IF(A53="","",IF(COUNTIF($A$4:A53,A53)&gt;1,"Yes","No"))</x:f>
      </x:c>
    </x:row>
    <x:row r="54" ht="22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8"/>
      <x:c r="K54" s="14"/>
      <x:c r="L54" s="14"/>
      <x:c r="M54" s="14"/>
      <x:c r="N54" s="14"/>
      <x:c r="O54" s="14" t="str">
        <x:f>IF(A54="","",IF(COUNTIF($A$4:A54,A54)&gt;1,"Yes","No"))</x:f>
      </x:c>
    </x:row>
    <x:row r="55" ht="22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8"/>
      <x:c r="K55" s="14"/>
      <x:c r="L55" s="14"/>
      <x:c r="M55" s="14"/>
      <x:c r="N55" s="14"/>
      <x:c r="O55" s="14" t="str">
        <x:f>IF(A55="","",IF(COUNTIF($A$4:A55,A55)&gt;1,"Yes","No"))</x:f>
      </x:c>
    </x:row>
    <x:row r="56" ht="22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8"/>
      <x:c r="K56" s="14"/>
      <x:c r="L56" s="14"/>
      <x:c r="M56" s="14"/>
      <x:c r="N56" s="14"/>
      <x:c r="O56" s="14" t="str">
        <x:f>IF(A56="","",IF(COUNTIF($A$4:A56,A56)&gt;1,"Yes","No"))</x:f>
      </x:c>
    </x:row>
    <x:row r="57" ht="22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8"/>
      <x:c r="K57" s="14"/>
      <x:c r="L57" s="14"/>
      <x:c r="M57" s="14"/>
      <x:c r="N57" s="14"/>
      <x:c r="O57" s="14" t="str">
        <x:f>IF(A57="","",IF(COUNTIF($A$4:A57,A57)&gt;1,"Yes","No"))</x:f>
      </x:c>
    </x:row>
    <x:row r="58" ht="22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8"/>
      <x:c r="K58" s="14"/>
      <x:c r="L58" s="14"/>
      <x:c r="M58" s="14"/>
      <x:c r="N58" s="14"/>
      <x:c r="O58" s="14" t="str">
        <x:f>IF(A58="","",IF(COUNTIF($A$4:A58,A58)&gt;1,"Yes","No"))</x:f>
      </x:c>
    </x:row>
    <x:row r="59" ht="22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8"/>
      <x:c r="K59" s="14"/>
      <x:c r="L59" s="14"/>
      <x:c r="M59" s="14"/>
      <x:c r="N59" s="14"/>
      <x:c r="O59" s="14" t="str">
        <x:f>IF(A59="","",IF(COUNTIF($A$4:A59,A59)&gt;1,"Yes","No"))</x:f>
      </x:c>
    </x:row>
    <x:row r="60" ht="22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8"/>
      <x:c r="K60" s="14"/>
      <x:c r="L60" s="14"/>
      <x:c r="M60" s="14"/>
      <x:c r="N60" s="14"/>
      <x:c r="O60" s="14" t="str">
        <x:f>IF(A60="","",IF(COUNTIF($A$4:A60,A60)&gt;1,"Yes","No"))</x:f>
      </x:c>
    </x:row>
    <x:row r="61" ht="22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8"/>
      <x:c r="K61" s="14"/>
      <x:c r="L61" s="14"/>
      <x:c r="M61" s="14"/>
      <x:c r="N61" s="14"/>
      <x:c r="O61" s="14" t="str">
        <x:f>IF(A61="","",IF(COUNTIF($A$4:A61,A61)&gt;1,"Yes","No"))</x:f>
      </x:c>
    </x:row>
    <x:row r="62" ht="22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8"/>
      <x:c r="K62" s="14"/>
      <x:c r="L62" s="14"/>
      <x:c r="M62" s="14"/>
      <x:c r="N62" s="14"/>
      <x:c r="O62" s="14" t="str">
        <x:f>IF(A62="","",IF(COUNTIF($A$4:A62,A62)&gt;1,"Yes","No"))</x:f>
      </x:c>
    </x:row>
    <x:row r="63" ht="22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8"/>
      <x:c r="K63" s="14"/>
      <x:c r="L63" s="14"/>
      <x:c r="M63" s="14"/>
      <x:c r="N63" s="14"/>
      <x:c r="O63" s="14" t="str">
        <x:f>IF(A63="","",IF(COUNTIF($A$4:A63,A63)&gt;1,"Yes","No"))</x:f>
      </x:c>
    </x:row>
    <x:row r="64" ht="22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8"/>
      <x:c r="K64" s="14"/>
      <x:c r="L64" s="14"/>
      <x:c r="M64" s="14"/>
      <x:c r="N64" s="14"/>
      <x:c r="O64" s="14" t="str">
        <x:f>IF(A64="","",IF(COUNTIF($A$4:A64,A64)&gt;1,"Yes","No"))</x:f>
      </x:c>
    </x:row>
    <x:row r="65" ht="22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8"/>
      <x:c r="K65" s="14"/>
      <x:c r="L65" s="14"/>
      <x:c r="M65" s="14"/>
      <x:c r="N65" s="14"/>
      <x:c r="O65" s="14" t="str">
        <x:f>IF(A65="","",IF(COUNTIF($A$4:A65,A65)&gt;1,"Yes","No"))</x:f>
      </x:c>
    </x:row>
    <x:row r="66" ht="22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8"/>
      <x:c r="K66" s="14"/>
      <x:c r="L66" s="14"/>
      <x:c r="M66" s="14"/>
      <x:c r="N66" s="14"/>
      <x:c r="O66" s="14" t="str">
        <x:f>IF(A66="","",IF(COUNTIF($A$4:A66,A66)&gt;1,"Yes","No"))</x:f>
      </x:c>
    </x:row>
    <x:row r="67" ht="22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8"/>
      <x:c r="K67" s="14"/>
      <x:c r="L67" s="14"/>
      <x:c r="M67" s="14"/>
      <x:c r="N67" s="14"/>
      <x:c r="O67" s="14" t="str">
        <x:f>IF(A67="","",IF(COUNTIF($A$4:A67,A67)&gt;1,"Yes","No"))</x:f>
      </x:c>
    </x:row>
    <x:row r="68" ht="22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8"/>
      <x:c r="K68" s="14"/>
      <x:c r="L68" s="14"/>
      <x:c r="M68" s="14"/>
      <x:c r="N68" s="14"/>
      <x:c r="O68" s="14" t="str">
        <x:f>IF(A68="","",IF(COUNTIF($A$4:A68,A68)&gt;1,"Yes","No"))</x:f>
      </x:c>
    </x:row>
    <x:row r="69" ht="22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8"/>
      <x:c r="K69" s="14"/>
      <x:c r="L69" s="14"/>
      <x:c r="M69" s="14"/>
      <x:c r="N69" s="14"/>
      <x:c r="O69" s="14" t="str">
        <x:f>IF(A69="","",IF(COUNTIF($A$4:A69,A69)&gt;1,"Yes","No"))</x:f>
      </x:c>
    </x:row>
    <x:row r="70" ht="22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8"/>
      <x:c r="K70" s="14"/>
      <x:c r="L70" s="14"/>
      <x:c r="M70" s="14"/>
      <x:c r="N70" s="14"/>
      <x:c r="O70" s="14" t="str">
        <x:f>IF(A70="","",IF(COUNTIF($A$4:A70,A70)&gt;1,"Yes","No"))</x:f>
      </x:c>
    </x:row>
    <x:row r="71" ht="22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8"/>
      <x:c r="K71" s="14"/>
      <x:c r="L71" s="14"/>
      <x:c r="M71" s="14"/>
      <x:c r="N71" s="14"/>
      <x:c r="O71" s="14" t="str">
        <x:f>IF(A71="","",IF(COUNTIF($A$4:A71,A71)&gt;1,"Yes","No"))</x:f>
      </x:c>
    </x:row>
    <x:row r="72" ht="22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8"/>
      <x:c r="K72" s="14"/>
      <x:c r="L72" s="14"/>
      <x:c r="M72" s="14"/>
      <x:c r="N72" s="14"/>
      <x:c r="O72" s="14" t="str">
        <x:f>IF(A72="","",IF(COUNTIF($A$4:A72,A72)&gt;1,"Yes","No"))</x:f>
      </x:c>
    </x:row>
    <x:row r="73" ht="22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8"/>
      <x:c r="K73" s="14"/>
      <x:c r="L73" s="14"/>
      <x:c r="M73" s="14"/>
      <x:c r="N73" s="14"/>
      <x:c r="O73" s="14" t="str">
        <x:f>IF(A73="","",IF(COUNTIF($A$4:A73,A73)&gt;1,"Yes","No"))</x:f>
      </x:c>
    </x:row>
    <x:row r="74" ht="22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8"/>
      <x:c r="K74" s="14"/>
      <x:c r="L74" s="14"/>
      <x:c r="M74" s="14"/>
      <x:c r="N74" s="14"/>
      <x:c r="O74" s="14" t="str">
        <x:f>IF(A74="","",IF(COUNTIF($A$4:A74,A74)&gt;1,"Yes","No"))</x:f>
      </x:c>
    </x:row>
    <x:row r="75" ht="22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8"/>
      <x:c r="K75" s="14"/>
      <x:c r="L75" s="14"/>
      <x:c r="M75" s="14"/>
      <x:c r="N75" s="14"/>
      <x:c r="O75" s="14" t="str">
        <x:f>IF(A75="","",IF(COUNTIF($A$4:A75,A75)&gt;1,"Yes","No"))</x:f>
      </x:c>
    </x:row>
    <x:row r="76" ht="22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8"/>
      <x:c r="K76" s="14"/>
      <x:c r="L76" s="14"/>
      <x:c r="M76" s="14"/>
      <x:c r="N76" s="14"/>
      <x:c r="O76" s="14" t="str">
        <x:f>IF(A76="","",IF(COUNTIF($A$4:A76,A76)&gt;1,"Yes","No"))</x:f>
      </x:c>
    </x:row>
    <x:row r="77" ht="22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8"/>
      <x:c r="K77" s="14"/>
      <x:c r="L77" s="14"/>
      <x:c r="M77" s="14"/>
      <x:c r="N77" s="14"/>
      <x:c r="O77" s="14" t="str">
        <x:f>IF(A77="","",IF(COUNTIF($A$4:A77,A77)&gt;1,"Yes","No"))</x:f>
      </x:c>
    </x:row>
    <x:row r="78" ht="22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8"/>
      <x:c r="K78" s="14"/>
      <x:c r="L78" s="14"/>
      <x:c r="M78" s="14"/>
      <x:c r="N78" s="14"/>
      <x:c r="O78" s="14" t="str">
        <x:f>IF(A78="","",IF(COUNTIF($A$4:A78,A78)&gt;1,"Yes","No"))</x:f>
      </x:c>
    </x:row>
    <x:row r="79" ht="22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8"/>
      <x:c r="K79" s="14"/>
      <x:c r="L79" s="14"/>
      <x:c r="M79" s="14"/>
      <x:c r="N79" s="14"/>
      <x:c r="O79" s="14" t="str">
        <x:f>IF(A79="","",IF(COUNTIF($A$4:A79,A79)&gt;1,"Yes","No"))</x:f>
      </x:c>
    </x:row>
    <x:row r="80" ht="22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8"/>
      <x:c r="K80" s="14"/>
      <x:c r="L80" s="14"/>
      <x:c r="M80" s="14"/>
      <x:c r="N80" s="14"/>
      <x:c r="O80" s="14" t="str">
        <x:f>IF(A80="","",IF(COUNTIF($A$4:A80,A80)&gt;1,"Yes","No"))</x:f>
      </x:c>
    </x:row>
    <x:row r="81" ht="22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8"/>
      <x:c r="K81" s="14"/>
      <x:c r="L81" s="14"/>
      <x:c r="M81" s="14"/>
      <x:c r="N81" s="14"/>
      <x:c r="O81" s="14" t="str">
        <x:f>IF(A81="","",IF(COUNTIF($A$4:A81,A81)&gt;1,"Yes","No"))</x:f>
      </x:c>
    </x:row>
    <x:row r="82" ht="22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8"/>
      <x:c r="K82" s="14"/>
      <x:c r="L82" s="14"/>
      <x:c r="M82" s="14"/>
      <x:c r="N82" s="14"/>
      <x:c r="O82" s="14" t="str">
        <x:f>IF(A82="","",IF(COUNTIF($A$4:A82,A82)&gt;1,"Yes","No"))</x:f>
      </x:c>
    </x:row>
    <x:row r="83" ht="22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8"/>
      <x:c r="K83" s="14"/>
      <x:c r="L83" s="14"/>
      <x:c r="M83" s="14"/>
      <x:c r="N83" s="14"/>
      <x:c r="O83" s="14" t="str">
        <x:f>IF(A83="","",IF(COUNTIF($A$4:A83,A83)&gt;1,"Yes","No"))</x:f>
      </x:c>
    </x:row>
    <x:row r="84" ht="22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8"/>
      <x:c r="K84" s="14"/>
      <x:c r="L84" s="14"/>
      <x:c r="M84" s="14"/>
      <x:c r="N84" s="14"/>
      <x:c r="O84" s="14" t="str">
        <x:f>IF(A84="","",IF(COUNTIF($A$4:A84,A84)&gt;1,"Yes","No"))</x:f>
      </x:c>
    </x:row>
    <x:row r="85" ht="22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8"/>
      <x:c r="K85" s="14"/>
      <x:c r="L85" s="14"/>
      <x:c r="M85" s="14"/>
      <x:c r="N85" s="14"/>
      <x:c r="O85" s="14" t="str">
        <x:f>IF(A85="","",IF(COUNTIF($A$4:A85,A85)&gt;1,"Yes","No"))</x:f>
      </x:c>
    </x:row>
    <x:row r="86" ht="22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8"/>
      <x:c r="K86" s="14"/>
      <x:c r="L86" s="14"/>
      <x:c r="M86" s="14"/>
      <x:c r="N86" s="14"/>
      <x:c r="O86" s="14" t="str">
        <x:f>IF(A86="","",IF(COUNTIF($A$4:A86,A86)&gt;1,"Yes","No"))</x:f>
      </x:c>
    </x:row>
    <x:row r="87" ht="22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8"/>
      <x:c r="K87" s="14"/>
      <x:c r="L87" s="14"/>
      <x:c r="M87" s="14"/>
      <x:c r="N87" s="14"/>
      <x:c r="O87" s="14" t="str">
        <x:f>IF(A87="","",IF(COUNTIF($A$4:A87,A87)&gt;1,"Yes","No"))</x:f>
      </x:c>
    </x:row>
    <x:row r="88" ht="22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8"/>
      <x:c r="K88" s="14"/>
      <x:c r="L88" s="14"/>
      <x:c r="M88" s="14"/>
      <x:c r="N88" s="14"/>
      <x:c r="O88" s="14" t="str">
        <x:f>IF(A88="","",IF(COUNTIF($A$4:A88,A88)&gt;1,"Yes","No"))</x:f>
      </x:c>
    </x:row>
    <x:row r="89" ht="22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8"/>
      <x:c r="K89" s="14"/>
      <x:c r="L89" s="14"/>
      <x:c r="M89" s="14"/>
      <x:c r="N89" s="14"/>
      <x:c r="O89" s="14" t="str">
        <x:f>IF(A89="","",IF(COUNTIF($A$4:A89,A89)&gt;1,"Yes","No"))</x:f>
      </x:c>
    </x:row>
    <x:row r="90" ht="22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8"/>
      <x:c r="K90" s="14"/>
      <x:c r="L90" s="14"/>
      <x:c r="M90" s="14"/>
      <x:c r="N90" s="14"/>
      <x:c r="O90" s="14" t="str">
        <x:f>IF(A90="","",IF(COUNTIF($A$4:A90,A90)&gt;1,"Yes","No"))</x:f>
      </x:c>
    </x:row>
    <x:row r="91" ht="22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8"/>
      <x:c r="K91" s="14"/>
      <x:c r="L91" s="14"/>
      <x:c r="M91" s="14"/>
      <x:c r="N91" s="14"/>
      <x:c r="O91" s="14" t="str">
        <x:f>IF(A91="","",IF(COUNTIF($A$4:A91,A91)&gt;1,"Yes","No"))</x:f>
      </x:c>
    </x:row>
    <x:row r="92" ht="22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8"/>
      <x:c r="K92" s="14"/>
      <x:c r="L92" s="14"/>
      <x:c r="M92" s="14"/>
      <x:c r="N92" s="14"/>
      <x:c r="O92" s="14" t="str">
        <x:f>IF(A92="","",IF(COUNTIF($A$4:A92,A92)&gt;1,"Yes","No"))</x:f>
      </x:c>
    </x:row>
    <x:row r="93" ht="22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8"/>
      <x:c r="K93" s="14"/>
      <x:c r="L93" s="14"/>
      <x:c r="M93" s="14"/>
      <x:c r="N93" s="14"/>
      <x:c r="O93" s="14" t="str">
        <x:f>IF(A93="","",IF(COUNTIF($A$4:A93,A93)&gt;1,"Yes","No"))</x:f>
      </x:c>
    </x:row>
    <x:row r="94" ht="22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8"/>
      <x:c r="K94" s="14"/>
      <x:c r="L94" s="14"/>
      <x:c r="M94" s="14"/>
      <x:c r="N94" s="14"/>
      <x:c r="O94" s="14" t="str">
        <x:f>IF(A94="","",IF(COUNTIF($A$4:A94,A94)&gt;1,"Yes","No"))</x:f>
      </x:c>
    </x:row>
    <x:row r="95" ht="22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8"/>
      <x:c r="K95" s="14"/>
      <x:c r="L95" s="14"/>
      <x:c r="M95" s="14"/>
      <x:c r="N95" s="14"/>
      <x:c r="O95" s="14" t="str">
        <x:f>IF(A95="","",IF(COUNTIF($A$4:A95,A95)&gt;1,"Yes","No"))</x:f>
      </x:c>
    </x:row>
    <x:row r="96" ht="22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8"/>
      <x:c r="K96" s="14"/>
      <x:c r="L96" s="14"/>
      <x:c r="M96" s="14"/>
      <x:c r="N96" s="14"/>
      <x:c r="O96" s="14" t="str">
        <x:f>IF(A96="","",IF(COUNTIF($A$4:A96,A96)&gt;1,"Yes","No"))</x:f>
      </x:c>
    </x:row>
    <x:row r="97" ht="22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8"/>
      <x:c r="K97" s="14"/>
      <x:c r="L97" s="14"/>
      <x:c r="M97" s="14"/>
      <x:c r="N97" s="14"/>
      <x:c r="O97" s="14" t="str">
        <x:f>IF(A97="","",IF(COUNTIF($A$4:A97,A97)&gt;1,"Yes","No"))</x:f>
      </x:c>
    </x:row>
    <x:row r="98" ht="22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8"/>
      <x:c r="K98" s="14"/>
      <x:c r="L98" s="14"/>
      <x:c r="M98" s="14"/>
      <x:c r="N98" s="14"/>
      <x:c r="O98" s="14" t="str">
        <x:f>IF(A98="","",IF(COUNTIF($A$4:A98,A98)&gt;1,"Yes","No"))</x:f>
      </x:c>
    </x:row>
    <x:row r="99" ht="22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8"/>
      <x:c r="K99" s="14"/>
      <x:c r="L99" s="14"/>
      <x:c r="M99" s="14"/>
      <x:c r="N99" s="14"/>
      <x:c r="O99" s="14" t="str">
        <x:f>IF(A99="","",IF(COUNTIF($A$4:A99,A99)&gt;1,"Yes","No"))</x:f>
      </x:c>
    </x:row>
    <x:row r="100" ht="22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8"/>
      <x:c r="K100" s="14"/>
      <x:c r="L100" s="14"/>
      <x:c r="M100" s="14"/>
      <x:c r="N100" s="14"/>
      <x:c r="O100" s="14" t="str">
        <x:f>IF(A100="","",IF(COUNTIF($A$4:A100,A100)&gt;1,"Yes","No"))</x:f>
      </x:c>
    </x:row>
    <x:row r="101" ht="22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8"/>
      <x:c r="K101" s="14"/>
      <x:c r="L101" s="14"/>
      <x:c r="M101" s="14"/>
      <x:c r="N101" s="14"/>
      <x:c r="O101" s="14" t="str">
        <x:f>IF(A101="","",IF(COUNTIF($A$4:A101,A101)&gt;1,"Yes","No"))</x:f>
      </x:c>
    </x:row>
    <x:row r="102" ht="22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8"/>
      <x:c r="K102" s="14"/>
      <x:c r="L102" s="14"/>
      <x:c r="M102" s="14"/>
      <x:c r="N102" s="14"/>
      <x:c r="O102" s="14" t="str">
        <x:f>IF(A102="","",IF(COUNTIF($A$4:A102,A102)&gt;1,"Yes","No"))</x:f>
      </x:c>
    </x:row>
    <x:row r="103" ht="22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8"/>
      <x:c r="K103" s="14"/>
      <x:c r="L103" s="14"/>
      <x:c r="M103" s="14"/>
      <x:c r="N103" s="14"/>
      <x:c r="O103" s="14" t="str">
        <x:f>IF(A103="","",IF(COUNTIF($A$4:A103,A103)&gt;1,"Yes","No"))</x:f>
      </x:c>
    </x:row>
    <x:row r="104" ht="22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8"/>
      <x:c r="K104" s="14"/>
      <x:c r="L104" s="14"/>
      <x:c r="M104" s="14"/>
      <x:c r="N104" s="14"/>
      <x:c r="O104" s="14" t="str">
        <x:f>IF(A104="","",IF(COUNTIF($A$4:A104,A104)&gt;1,"Yes","No"))</x:f>
      </x:c>
    </x:row>
    <x:row r="105" ht="22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8"/>
      <x:c r="K105" s="14"/>
      <x:c r="L105" s="14"/>
      <x:c r="M105" s="14"/>
      <x:c r="N105" s="14"/>
      <x:c r="O105" s="14" t="str">
        <x:f>IF(A105="","",IF(COUNTIF($A$4:A105,A105)&gt;1,"Yes","No"))</x:f>
      </x:c>
    </x:row>
    <x:row r="106" ht="22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8"/>
      <x:c r="K106" s="14"/>
      <x:c r="L106" s="14"/>
      <x:c r="M106" s="14"/>
      <x:c r="N106" s="14"/>
      <x:c r="O106" s="14" t="str">
        <x:f>IF(A106="","",IF(COUNTIF($A$4:A106,A106)&gt;1,"Yes","No"))</x:f>
      </x:c>
    </x:row>
    <x:row r="107" ht="22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8"/>
      <x:c r="K107" s="14"/>
      <x:c r="L107" s="14"/>
      <x:c r="M107" s="14"/>
      <x:c r="N107" s="14"/>
      <x:c r="O107" s="14" t="str">
        <x:f>IF(A107="","",IF(COUNTIF($A$4:A107,A107)&gt;1,"Yes","No"))</x:f>
      </x:c>
    </x:row>
    <x:row r="108" ht="22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8"/>
      <x:c r="K108" s="14"/>
      <x:c r="L108" s="14"/>
      <x:c r="M108" s="14"/>
      <x:c r="N108" s="14"/>
      <x:c r="O108" s="14" t="str">
        <x:f>IF(A108="","",IF(COUNTIF($A$4:A108,A108)&gt;1,"Yes","No"))</x:f>
      </x:c>
    </x:row>
    <x:row r="109" ht="22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8"/>
      <x:c r="K109" s="14"/>
      <x:c r="L109" s="14"/>
      <x:c r="M109" s="14"/>
      <x:c r="N109" s="14"/>
      <x:c r="O109" s="14" t="str">
        <x:f>IF(A109="","",IF(COUNTIF($A$4:A109,A109)&gt;1,"Yes","No"))</x:f>
      </x:c>
    </x:row>
    <x:row r="110" ht="22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8"/>
      <x:c r="K110" s="14"/>
      <x:c r="L110" s="14"/>
      <x:c r="M110" s="14"/>
      <x:c r="N110" s="14"/>
      <x:c r="O110" s="14" t="str">
        <x:f>IF(A110="","",IF(COUNTIF($A$4:A110,A110)&gt;1,"Yes","No"))</x:f>
      </x:c>
    </x:row>
    <x:row r="111" ht="22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8"/>
      <x:c r="K111" s="14"/>
      <x:c r="L111" s="14"/>
      <x:c r="M111" s="14"/>
      <x:c r="N111" s="14"/>
      <x:c r="O111" s="14" t="str">
        <x:f>IF(A111="","",IF(COUNTIF($A$4:A111,A111)&gt;1,"Yes","No"))</x:f>
      </x:c>
    </x:row>
    <x:row r="112" ht="22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8"/>
      <x:c r="K112" s="14"/>
      <x:c r="L112" s="14"/>
      <x:c r="M112" s="14"/>
      <x:c r="N112" s="14"/>
      <x:c r="O112" s="14" t="str">
        <x:f>IF(A112="","",IF(COUNTIF($A$4:A112,A112)&gt;1,"Yes","No"))</x:f>
      </x:c>
    </x:row>
    <x:row r="113" ht="22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8"/>
      <x:c r="K113" s="14"/>
      <x:c r="L113" s="14"/>
      <x:c r="M113" s="14"/>
      <x:c r="N113" s="14"/>
      <x:c r="O113" s="14" t="str">
        <x:f>IF(A113="","",IF(COUNTIF($A$4:A113,A113)&gt;1,"Yes","No"))</x:f>
      </x:c>
    </x:row>
    <x:row r="114" ht="22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8"/>
      <x:c r="K114" s="14"/>
      <x:c r="L114" s="14"/>
      <x:c r="M114" s="14"/>
      <x:c r="N114" s="14"/>
      <x:c r="O114" s="14" t="str">
        <x:f>IF(A114="","",IF(COUNTIF($A$4:A114,A114)&gt;1,"Yes","No"))</x:f>
      </x:c>
    </x:row>
    <x:row r="115" ht="22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8"/>
      <x:c r="K115" s="14"/>
      <x:c r="L115" s="14"/>
      <x:c r="M115" s="14"/>
      <x:c r="N115" s="14"/>
      <x:c r="O115" s="14" t="str">
        <x:f>IF(A115="","",IF(COUNTIF($A$4:A115,A115)&gt;1,"Yes","No"))</x:f>
      </x:c>
    </x:row>
    <x:row r="116" ht="22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8"/>
      <x:c r="K116" s="14"/>
      <x:c r="L116" s="14"/>
      <x:c r="M116" s="14"/>
      <x:c r="N116" s="14"/>
      <x:c r="O116" s="14" t="str">
        <x:f>IF(A116="","",IF(COUNTIF($A$4:A116,A116)&gt;1,"Yes","No"))</x:f>
      </x:c>
    </x:row>
    <x:row r="117" ht="22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8"/>
      <x:c r="K117" s="14"/>
      <x:c r="L117" s="14"/>
      <x:c r="M117" s="14"/>
      <x:c r="N117" s="14"/>
      <x:c r="O117" s="14" t="str">
        <x:f>IF(A117="","",IF(COUNTIF($A$4:A117,A117)&gt;1,"Yes","No"))</x:f>
      </x:c>
    </x:row>
    <x:row r="118" ht="22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8"/>
      <x:c r="K118" s="14"/>
      <x:c r="L118" s="14"/>
      <x:c r="M118" s="14"/>
      <x:c r="N118" s="14"/>
      <x:c r="O118" s="14" t="str">
        <x:f>IF(A118="","",IF(COUNTIF($A$4:A118,A118)&gt;1,"Yes","No"))</x:f>
      </x:c>
    </x:row>
    <x:row r="119" ht="22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8"/>
      <x:c r="K119" s="14"/>
      <x:c r="L119" s="14"/>
      <x:c r="M119" s="14"/>
      <x:c r="N119" s="14"/>
      <x:c r="O119" s="14" t="str">
        <x:f>IF(A119="","",IF(COUNTIF($A$4:A119,A119)&gt;1,"Yes","No"))</x:f>
      </x:c>
    </x:row>
    <x:row r="120" ht="22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8"/>
      <x:c r="K120" s="14"/>
      <x:c r="L120" s="14"/>
      <x:c r="M120" s="14"/>
      <x:c r="N120" s="14"/>
      <x:c r="O120" s="14" t="str">
        <x:f>IF(A120="","",IF(COUNTIF($A$4:A120,A120)&gt;1,"Yes","No"))</x:f>
      </x:c>
    </x:row>
    <x:row r="121" ht="22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8"/>
      <x:c r="K121" s="14"/>
      <x:c r="L121" s="14"/>
      <x:c r="M121" s="14"/>
      <x:c r="N121" s="14"/>
      <x:c r="O121" s="14" t="str">
        <x:f>IF(A121="","",IF(COUNTIF($A$4:A121,A121)&gt;1,"Yes","No"))</x:f>
      </x:c>
    </x:row>
    <x:row r="122" ht="22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8"/>
      <x:c r="K122" s="14"/>
      <x:c r="L122" s="14"/>
      <x:c r="M122" s="14"/>
      <x:c r="N122" s="14"/>
      <x:c r="O122" s="14" t="str">
        <x:f>IF(A122="","",IF(COUNTIF($A$4:A122,A122)&gt;1,"Yes","No"))</x:f>
      </x:c>
    </x:row>
    <x:row r="123" ht="22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8"/>
      <x:c r="K123" s="14"/>
      <x:c r="L123" s="14"/>
      <x:c r="M123" s="14"/>
      <x:c r="N123" s="14"/>
      <x:c r="O123" s="14" t="str">
        <x:f>IF(A123="","",IF(COUNTIF($A$4:A123,A123)&gt;1,"Yes","No"))</x:f>
      </x:c>
    </x:row>
    <x:row r="124" ht="22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8"/>
      <x:c r="K124" s="14"/>
      <x:c r="L124" s="14"/>
      <x:c r="M124" s="14"/>
      <x:c r="N124" s="14"/>
      <x:c r="O124" s="14" t="str">
        <x:f>IF(A124="","",IF(COUNTIF($A$4:A124,A124)&gt;1,"Yes","No"))</x:f>
      </x:c>
    </x:row>
    <x:row r="125" ht="22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8"/>
      <x:c r="K125" s="14"/>
      <x:c r="L125" s="14"/>
      <x:c r="M125" s="14"/>
      <x:c r="N125" s="14"/>
      <x:c r="O125" s="14" t="str">
        <x:f>IF(A125="","",IF(COUNTIF($A$4:A125,A125)&gt;1,"Yes","No"))</x:f>
      </x:c>
    </x:row>
    <x:row r="126" ht="22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8"/>
      <x:c r="K126" s="14"/>
      <x:c r="L126" s="14"/>
      <x:c r="M126" s="14"/>
      <x:c r="N126" s="14"/>
      <x:c r="O126" s="14" t="str">
        <x:f>IF(A126="","",IF(COUNTIF($A$4:A126,A126)&gt;1,"Yes","No"))</x:f>
      </x:c>
    </x:row>
    <x:row r="127" ht="22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8"/>
      <x:c r="K127" s="14"/>
      <x:c r="L127" s="14"/>
      <x:c r="M127" s="14"/>
      <x:c r="N127" s="14"/>
      <x:c r="O127" s="14" t="str">
        <x:f>IF(A127="","",IF(COUNTIF($A$4:A127,A127)&gt;1,"Yes","No"))</x:f>
      </x:c>
    </x:row>
    <x:row r="128" ht="22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8"/>
      <x:c r="K128" s="14"/>
      <x:c r="L128" s="14"/>
      <x:c r="M128" s="14"/>
      <x:c r="N128" s="14"/>
      <x:c r="O128" s="14" t="str">
        <x:f>IF(A128="","",IF(COUNTIF($A$4:A128,A128)&gt;1,"Yes","No"))</x:f>
      </x:c>
    </x:row>
    <x:row r="129" ht="22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8"/>
      <x:c r="K129" s="14"/>
      <x:c r="L129" s="14"/>
      <x:c r="M129" s="14"/>
      <x:c r="N129" s="14"/>
      <x:c r="O129" s="14" t="str">
        <x:f>IF(A129="","",IF(COUNTIF($A$4:A129,A129)&gt;1,"Yes","No"))</x:f>
      </x:c>
    </x:row>
    <x:row r="130" ht="22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8"/>
      <x:c r="K130" s="14"/>
      <x:c r="L130" s="14"/>
      <x:c r="M130" s="14"/>
      <x:c r="N130" s="14"/>
      <x:c r="O130" s="14" t="str">
        <x:f>IF(A130="","",IF(COUNTIF($A$4:A130,A130)&gt;1,"Yes","No"))</x:f>
      </x:c>
    </x:row>
    <x:row r="131" ht="22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8"/>
      <x:c r="K131" s="14"/>
      <x:c r="L131" s="14"/>
      <x:c r="M131" s="14"/>
      <x:c r="N131" s="14"/>
      <x:c r="O131" s="14" t="str">
        <x:f>IF(A131="","",IF(COUNTIF($A$4:A131,A131)&gt;1,"Yes","No"))</x:f>
      </x:c>
    </x:row>
    <x:row r="132" ht="22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8"/>
      <x:c r="K132" s="14"/>
      <x:c r="L132" s="14"/>
      <x:c r="M132" s="14"/>
      <x:c r="N132" s="14"/>
      <x:c r="O132" s="14" t="str">
        <x:f>IF(A132="","",IF(COUNTIF($A$4:A132,A132)&gt;1,"Yes","No"))</x:f>
      </x:c>
    </x:row>
    <x:row r="133" ht="22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8"/>
      <x:c r="K133" s="14"/>
      <x:c r="L133" s="14"/>
      <x:c r="M133" s="14"/>
      <x:c r="N133" s="14"/>
      <x:c r="O133" s="14" t="str">
        <x:f>IF(A133="","",IF(COUNTIF($A$4:A133,A133)&gt;1,"Yes","No"))</x:f>
      </x:c>
    </x:row>
    <x:row r="134" ht="22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8"/>
      <x:c r="K134" s="14"/>
      <x:c r="L134" s="14"/>
      <x:c r="M134" s="14"/>
      <x:c r="N134" s="14"/>
      <x:c r="O134" s="14" t="str">
        <x:f>IF(A134="","",IF(COUNTIF($A$4:A134,A134)&gt;1,"Yes","No"))</x:f>
      </x:c>
    </x:row>
    <x:row r="135" ht="22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8"/>
      <x:c r="K135" s="14"/>
      <x:c r="L135" s="14"/>
      <x:c r="M135" s="14"/>
      <x:c r="N135" s="14"/>
      <x:c r="O135" s="14" t="str">
        <x:f>IF(A135="","",IF(COUNTIF($A$4:A135,A135)&gt;1,"Yes","No"))</x:f>
      </x:c>
    </x:row>
    <x:row r="136" ht="22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8"/>
      <x:c r="K136" s="14"/>
      <x:c r="L136" s="14"/>
      <x:c r="M136" s="14"/>
      <x:c r="N136" s="14"/>
      <x:c r="O136" s="14" t="str">
        <x:f>IF(A136="","",IF(COUNTIF($A$4:A136,A136)&gt;1,"Yes","No"))</x:f>
      </x:c>
    </x:row>
    <x:row r="137" ht="22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8"/>
      <x:c r="K137" s="14"/>
      <x:c r="L137" s="14"/>
      <x:c r="M137" s="14"/>
      <x:c r="N137" s="14"/>
      <x:c r="O137" s="14" t="str">
        <x:f>IF(A137="","",IF(COUNTIF($A$4:A137,A137)&gt;1,"Yes","No"))</x:f>
      </x:c>
    </x:row>
    <x:row r="138" ht="22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8"/>
      <x:c r="K138" s="14"/>
      <x:c r="L138" s="14"/>
      <x:c r="M138" s="14"/>
      <x:c r="N138" s="14"/>
      <x:c r="O138" s="14" t="str">
        <x:f>IF(A138="","",IF(COUNTIF($A$4:A138,A138)&gt;1,"Yes","No"))</x:f>
      </x:c>
    </x:row>
    <x:row r="139" ht="22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8"/>
      <x:c r="K139" s="14"/>
      <x:c r="L139" s="14"/>
      <x:c r="M139" s="14"/>
      <x:c r="N139" s="14"/>
      <x:c r="O139" s="14" t="str">
        <x:f>IF(A139="","",IF(COUNTIF($A$4:A139,A139)&gt;1,"Yes","No"))</x:f>
      </x:c>
    </x:row>
    <x:row r="140" ht="22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8"/>
      <x:c r="K140" s="14"/>
      <x:c r="L140" s="14"/>
      <x:c r="M140" s="14"/>
      <x:c r="N140" s="14"/>
      <x:c r="O140" s="14" t="str">
        <x:f>IF(A140="","",IF(COUNTIF($A$4:A140,A140)&gt;1,"Yes","No"))</x:f>
      </x:c>
    </x:row>
    <x:row r="141" ht="22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8"/>
      <x:c r="K141" s="14"/>
      <x:c r="L141" s="14"/>
      <x:c r="M141" s="14"/>
      <x:c r="N141" s="14"/>
      <x:c r="O141" s="14" t="str">
        <x:f>IF(A141="","",IF(COUNTIF($A$4:A141,A141)&gt;1,"Yes","No"))</x:f>
      </x:c>
    </x:row>
    <x:row r="142" ht="22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8"/>
      <x:c r="K142" s="14"/>
      <x:c r="L142" s="14"/>
      <x:c r="M142" s="14"/>
      <x:c r="N142" s="14"/>
      <x:c r="O142" s="14" t="str">
        <x:f>IF(A142="","",IF(COUNTIF($A$4:A142,A142)&gt;1,"Yes","No"))</x:f>
      </x:c>
    </x:row>
    <x:row r="143" ht="22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8"/>
      <x:c r="K143" s="14"/>
      <x:c r="L143" s="14"/>
      <x:c r="M143" s="14"/>
      <x:c r="N143" s="14"/>
      <x:c r="O143" s="14" t="str">
        <x:f>IF(A143="","",IF(COUNTIF($A$4:A143,A143)&gt;1,"Yes","No"))</x:f>
      </x:c>
    </x:row>
    <x:row r="144" ht="22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8"/>
      <x:c r="K144" s="14"/>
      <x:c r="L144" s="14"/>
      <x:c r="M144" s="14"/>
      <x:c r="N144" s="14"/>
      <x:c r="O144" s="14" t="str">
        <x:f>IF(A144="","",IF(COUNTIF($A$4:A144,A144)&gt;1,"Yes","No"))</x:f>
      </x:c>
    </x:row>
    <x:row r="145" ht="22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8"/>
      <x:c r="K145" s="14"/>
      <x:c r="L145" s="14"/>
      <x:c r="M145" s="14"/>
      <x:c r="N145" s="14"/>
      <x:c r="O145" s="14" t="str">
        <x:f>IF(A145="","",IF(COUNTIF($A$4:A145,A145)&gt;1,"Yes","No"))</x:f>
      </x:c>
    </x:row>
    <x:row r="146" ht="22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8"/>
      <x:c r="K146" s="14"/>
      <x:c r="L146" s="14"/>
      <x:c r="M146" s="14"/>
      <x:c r="N146" s="14"/>
      <x:c r="O146" s="14" t="str">
        <x:f>IF(A146="","",IF(COUNTIF($A$4:A146,A146)&gt;1,"Yes","No"))</x:f>
      </x:c>
    </x:row>
    <x:row r="147" ht="22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8"/>
      <x:c r="K147" s="14"/>
      <x:c r="L147" s="14"/>
      <x:c r="M147" s="14"/>
      <x:c r="N147" s="14"/>
      <x:c r="O147" s="14" t="str">
        <x:f>IF(A147="","",IF(COUNTIF($A$4:A147,A147)&gt;1,"Yes","No"))</x:f>
      </x:c>
    </x:row>
    <x:row r="148" ht="22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8"/>
      <x:c r="K148" s="14"/>
      <x:c r="L148" s="14"/>
      <x:c r="M148" s="14"/>
      <x:c r="N148" s="14"/>
      <x:c r="O148" s="14" t="str">
        <x:f>IF(A148="","",IF(COUNTIF($A$4:A148,A148)&gt;1,"Yes","No"))</x:f>
      </x:c>
    </x:row>
    <x:row r="149" ht="22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8"/>
      <x:c r="K149" s="14"/>
      <x:c r="L149" s="14"/>
      <x:c r="M149" s="14"/>
      <x:c r="N149" s="14"/>
      <x:c r="O149" s="14" t="str">
        <x:f>IF(A149="","",IF(COUNTIF($A$4:A149,A149)&gt;1,"Yes","No"))</x:f>
      </x:c>
    </x:row>
    <x:row r="150" ht="22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8"/>
      <x:c r="K150" s="14"/>
      <x:c r="L150" s="14"/>
      <x:c r="M150" s="14"/>
      <x:c r="N150" s="14"/>
      <x:c r="O150" s="14" t="str">
        <x:f>IF(A150="","",IF(COUNTIF($A$4:A150,A150)&gt;1,"Yes","No"))</x:f>
      </x:c>
    </x:row>
    <x:row r="151" ht="22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8"/>
      <x:c r="K151" s="14"/>
      <x:c r="L151" s="14"/>
      <x:c r="M151" s="14"/>
      <x:c r="N151" s="14"/>
      <x:c r="O151" s="14" t="str">
        <x:f>IF(A151="","",IF(COUNTIF($A$4:A151,A151)&gt;1,"Yes","No"))</x:f>
      </x:c>
    </x:row>
    <x:row r="152" ht="22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8"/>
      <x:c r="K152" s="14"/>
      <x:c r="L152" s="14"/>
      <x:c r="M152" s="14"/>
      <x:c r="N152" s="14"/>
      <x:c r="O152" s="14" t="str">
        <x:f>IF(A152="","",IF(COUNTIF($A$4:A152,A152)&gt;1,"Yes","No"))</x:f>
      </x:c>
    </x:row>
    <x:row r="153" ht="22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8"/>
      <x:c r="K153" s="14"/>
      <x:c r="L153" s="14"/>
      <x:c r="M153" s="14"/>
      <x:c r="N153" s="14"/>
      <x:c r="O153" s="14" t="str">
        <x:f>IF(A153="","",IF(COUNTIF($A$4:A153,A153)&gt;1,"Yes","No"))</x:f>
      </x:c>
    </x:row>
    <x:row r="154" ht="22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8"/>
      <x:c r="K154" s="14"/>
      <x:c r="L154" s="14"/>
      <x:c r="M154" s="14"/>
      <x:c r="N154" s="14"/>
      <x:c r="O154" s="14" t="str">
        <x:f>IF(A154="","",IF(COUNTIF($A$4:A154,A154)&gt;1,"Yes","No"))</x:f>
      </x:c>
    </x:row>
    <x:row r="155" ht="22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8"/>
      <x:c r="K155" s="14"/>
      <x:c r="L155" s="14"/>
      <x:c r="M155" s="14"/>
      <x:c r="N155" s="14"/>
      <x:c r="O155" s="14" t="str">
        <x:f>IF(A155="","",IF(COUNTIF($A$4:A155,A155)&gt;1,"Yes","No"))</x:f>
      </x:c>
    </x:row>
    <x:row r="156" ht="22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8"/>
      <x:c r="K156" s="14"/>
      <x:c r="L156" s="14"/>
      <x:c r="M156" s="14"/>
      <x:c r="N156" s="14"/>
      <x:c r="O156" s="14" t="str">
        <x:f>IF(A156="","",IF(COUNTIF($A$4:A156,A156)&gt;1,"Yes","No"))</x:f>
      </x:c>
    </x:row>
    <x:row r="157" ht="22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8"/>
      <x:c r="K157" s="14"/>
      <x:c r="L157" s="14"/>
      <x:c r="M157" s="14"/>
      <x:c r="N157" s="14"/>
      <x:c r="O157" s="14" t="str">
        <x:f>IF(A157="","",IF(COUNTIF($A$4:A157,A157)&gt;1,"Yes","No"))</x:f>
      </x:c>
    </x:row>
    <x:row r="158" ht="22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8"/>
      <x:c r="K158" s="14"/>
      <x:c r="L158" s="14"/>
      <x:c r="M158" s="14"/>
      <x:c r="N158" s="14"/>
      <x:c r="O158" s="14" t="str">
        <x:f>IF(A158="","",IF(COUNTIF($A$4:A158,A158)&gt;1,"Yes","No"))</x:f>
      </x:c>
    </x:row>
    <x:row r="159" ht="22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8"/>
      <x:c r="K159" s="14"/>
      <x:c r="L159" s="14"/>
      <x:c r="M159" s="14"/>
      <x:c r="N159" s="14"/>
      <x:c r="O159" s="14" t="str">
        <x:f>IF(A159="","",IF(COUNTIF($A$4:A159,A159)&gt;1,"Yes","No"))</x:f>
      </x:c>
    </x:row>
    <x:row r="160" ht="22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8"/>
      <x:c r="K160" s="14"/>
      <x:c r="L160" s="14"/>
      <x:c r="M160" s="14"/>
      <x:c r="N160" s="14"/>
      <x:c r="O160" s="14" t="str">
        <x:f>IF(A160="","",IF(COUNTIF($A$4:A160,A160)&gt;1,"Yes","No"))</x:f>
      </x:c>
    </x:row>
    <x:row r="161" ht="22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8"/>
      <x:c r="K161" s="14"/>
      <x:c r="L161" s="14"/>
      <x:c r="M161" s="14"/>
      <x:c r="N161" s="14"/>
      <x:c r="O161" s="14" t="str">
        <x:f>IF(A161="","",IF(COUNTIF($A$4:A161,A161)&gt;1,"Yes","No"))</x:f>
      </x:c>
    </x:row>
    <x:row r="162" ht="22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8"/>
      <x:c r="K162" s="14"/>
      <x:c r="L162" s="14"/>
      <x:c r="M162" s="14"/>
      <x:c r="N162" s="14"/>
      <x:c r="O162" s="14" t="str">
        <x:f>IF(A162="","",IF(COUNTIF($A$4:A162,A162)&gt;1,"Yes","No"))</x:f>
      </x:c>
    </x:row>
    <x:row r="163" ht="22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8"/>
      <x:c r="K163" s="14"/>
      <x:c r="L163" s="14"/>
      <x:c r="M163" s="14"/>
      <x:c r="N163" s="14"/>
      <x:c r="O163" s="14" t="str">
        <x:f>IF(A163="","",IF(COUNTIF($A$4:A163,A163)&gt;1,"Yes","No"))</x:f>
      </x:c>
    </x:row>
    <x:row r="164" ht="22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8"/>
      <x:c r="K164" s="14"/>
      <x:c r="L164" s="14"/>
      <x:c r="M164" s="14"/>
      <x:c r="N164" s="14"/>
      <x:c r="O164" s="14" t="str">
        <x:f>IF(A164="","",IF(COUNTIF($A$4:A164,A164)&gt;1,"Yes","No"))</x:f>
      </x:c>
    </x:row>
    <x:row r="165" ht="22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8"/>
      <x:c r="K165" s="14"/>
      <x:c r="L165" s="14"/>
      <x:c r="M165" s="14"/>
      <x:c r="N165" s="14"/>
      <x:c r="O165" s="14" t="str">
        <x:f>IF(A165="","",IF(COUNTIF($A$4:A165,A165)&gt;1,"Yes","No"))</x:f>
      </x:c>
    </x:row>
    <x:row r="166" ht="22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8"/>
      <x:c r="K166" s="14"/>
      <x:c r="L166" s="14"/>
      <x:c r="M166" s="14"/>
      <x:c r="N166" s="14"/>
      <x:c r="O166" s="14" t="str">
        <x:f>IF(A166="","",IF(COUNTIF($A$4:A166,A166)&gt;1,"Yes","No"))</x:f>
      </x:c>
    </x:row>
    <x:row r="167" ht="22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8"/>
      <x:c r="K167" s="14"/>
      <x:c r="L167" s="14"/>
      <x:c r="M167" s="14"/>
      <x:c r="N167" s="14"/>
      <x:c r="O167" s="14" t="str">
        <x:f>IF(A167="","",IF(COUNTIF($A$4:A167,A167)&gt;1,"Yes","No"))</x:f>
      </x:c>
    </x:row>
    <x:row r="168" ht="22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8"/>
      <x:c r="K168" s="14"/>
      <x:c r="L168" s="14"/>
      <x:c r="M168" s="14"/>
      <x:c r="N168" s="14"/>
      <x:c r="O168" s="14" t="str">
        <x:f>IF(A168="","",IF(COUNTIF($A$4:A168,A168)&gt;1,"Yes","No"))</x:f>
      </x:c>
    </x:row>
    <x:row r="169" ht="22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8"/>
      <x:c r="K169" s="14"/>
      <x:c r="L169" s="14"/>
      <x:c r="M169" s="14"/>
      <x:c r="N169" s="14"/>
      <x:c r="O169" s="14" t="str">
        <x:f>IF(A169="","",IF(COUNTIF($A$4:A169,A169)&gt;1,"Yes","No"))</x:f>
      </x:c>
    </x:row>
    <x:row r="170" ht="22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8"/>
      <x:c r="K170" s="14"/>
      <x:c r="L170" s="14"/>
      <x:c r="M170" s="14"/>
      <x:c r="N170" s="14"/>
      <x:c r="O170" s="14" t="str">
        <x:f>IF(A170="","",IF(COUNTIF($A$4:A170,A170)&gt;1,"Yes","No"))</x:f>
      </x:c>
    </x:row>
    <x:row r="171" ht="22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8"/>
      <x:c r="K171" s="14"/>
      <x:c r="L171" s="14"/>
      <x:c r="M171" s="14"/>
      <x:c r="N171" s="14"/>
      <x:c r="O171" s="14" t="str">
        <x:f>IF(A171="","",IF(COUNTIF($A$4:A171,A171)&gt;1,"Yes","No"))</x:f>
      </x:c>
    </x:row>
    <x:row r="172" ht="22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8"/>
      <x:c r="K172" s="14"/>
      <x:c r="L172" s="14"/>
      <x:c r="M172" s="14"/>
      <x:c r="N172" s="14"/>
      <x:c r="O172" s="14" t="str">
        <x:f>IF(A172="","",IF(COUNTIF($A$4:A172,A172)&gt;1,"Yes","No"))</x:f>
      </x:c>
    </x:row>
    <x:row r="173" ht="22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8"/>
      <x:c r="K173" s="14"/>
      <x:c r="L173" s="14"/>
      <x:c r="M173" s="14"/>
      <x:c r="N173" s="14"/>
      <x:c r="O173" s="14" t="str">
        <x:f>IF(A173="","",IF(COUNTIF($A$4:A173,A173)&gt;1,"Yes","No"))</x:f>
      </x:c>
    </x:row>
    <x:row r="174" ht="22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8"/>
      <x:c r="K174" s="14"/>
      <x:c r="L174" s="14"/>
      <x:c r="M174" s="14"/>
      <x:c r="N174" s="14"/>
      <x:c r="O174" s="14" t="str">
        <x:f>IF(A174="","",IF(COUNTIF($A$4:A174,A174)&gt;1,"Yes","No"))</x:f>
      </x:c>
    </x:row>
    <x:row r="175" ht="22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8"/>
      <x:c r="K175" s="14"/>
      <x:c r="L175" s="14"/>
      <x:c r="M175" s="14"/>
      <x:c r="N175" s="14"/>
      <x:c r="O175" s="14" t="str">
        <x:f>IF(A175="","",IF(COUNTIF($A$4:A175,A175)&gt;1,"Yes","No"))</x:f>
      </x:c>
    </x:row>
    <x:row r="176" ht="22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8"/>
      <x:c r="K176" s="14"/>
      <x:c r="L176" s="14"/>
      <x:c r="M176" s="14"/>
      <x:c r="N176" s="14"/>
      <x:c r="O176" s="14" t="str">
        <x:f>IF(A176="","",IF(COUNTIF($A$4:A176,A176)&gt;1,"Yes","No"))</x:f>
      </x:c>
    </x:row>
    <x:row r="177" ht="22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8"/>
      <x:c r="K177" s="14"/>
      <x:c r="L177" s="14"/>
      <x:c r="M177" s="14"/>
      <x:c r="N177" s="14"/>
      <x:c r="O177" s="14" t="str">
        <x:f>IF(A177="","",IF(COUNTIF($A$4:A177,A177)&gt;1,"Yes","No"))</x:f>
      </x:c>
    </x:row>
    <x:row r="178" ht="22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8"/>
      <x:c r="K178" s="14"/>
      <x:c r="L178" s="14"/>
      <x:c r="M178" s="14"/>
      <x:c r="N178" s="14"/>
      <x:c r="O178" s="14" t="str">
        <x:f>IF(A178="","",IF(COUNTIF($A$4:A178,A178)&gt;1,"Yes","No"))</x:f>
      </x:c>
    </x:row>
    <x:row r="179" ht="22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8"/>
      <x:c r="K179" s="14"/>
      <x:c r="L179" s="14"/>
      <x:c r="M179" s="14"/>
      <x:c r="N179" s="14"/>
      <x:c r="O179" s="14" t="str">
        <x:f>IF(A179="","",IF(COUNTIF($A$4:A179,A179)&gt;1,"Yes","No"))</x:f>
      </x:c>
    </x:row>
    <x:row r="180" ht="22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8"/>
      <x:c r="K180" s="14"/>
      <x:c r="L180" s="14"/>
      <x:c r="M180" s="14"/>
      <x:c r="N180" s="14"/>
      <x:c r="O180" s="14" t="str">
        <x:f>IF(A180="","",IF(COUNTIF($A$4:A180,A180)&gt;1,"Yes","No"))</x:f>
      </x:c>
    </x:row>
    <x:row r="181" ht="22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8"/>
      <x:c r="K181" s="14"/>
      <x:c r="L181" s="14"/>
      <x:c r="M181" s="14"/>
      <x:c r="N181" s="14"/>
      <x:c r="O181" s="14" t="str">
        <x:f>IF(A181="","",IF(COUNTIF($A$4:A181,A181)&gt;1,"Yes","No"))</x:f>
      </x:c>
    </x:row>
    <x:row r="182" ht="22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8"/>
      <x:c r="K182" s="14"/>
      <x:c r="L182" s="14"/>
      <x:c r="M182" s="14"/>
      <x:c r="N182" s="14"/>
      <x:c r="O182" s="14" t="str">
        <x:f>IF(A182="","",IF(COUNTIF($A$4:A182,A182)&gt;1,"Yes","No"))</x:f>
      </x:c>
    </x:row>
    <x:row r="183" ht="22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8"/>
      <x:c r="K183" s="14"/>
      <x:c r="L183" s="14"/>
      <x:c r="M183" s="14"/>
      <x:c r="N183" s="14"/>
      <x:c r="O183" s="14" t="str">
        <x:f>IF(A183="","",IF(COUNTIF($A$4:A183,A183)&gt;1,"Yes","No"))</x:f>
      </x:c>
    </x:row>
    <x:row r="184" ht="22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8"/>
      <x:c r="K184" s="14"/>
      <x:c r="L184" s="14"/>
      <x:c r="M184" s="14"/>
      <x:c r="N184" s="14"/>
      <x:c r="O184" s="14" t="str">
        <x:f>IF(A184="","",IF(COUNTIF($A$4:A184,A184)&gt;1,"Yes","No"))</x:f>
      </x:c>
    </x:row>
    <x:row r="185" ht="22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8"/>
      <x:c r="K185" s="14"/>
      <x:c r="L185" s="14"/>
      <x:c r="M185" s="14"/>
      <x:c r="N185" s="14"/>
      <x:c r="O185" s="14" t="str">
        <x:f>IF(A185="","",IF(COUNTIF($A$4:A185,A185)&gt;1,"Yes","No"))</x:f>
      </x:c>
    </x:row>
    <x:row r="186" ht="22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8"/>
      <x:c r="K186" s="14"/>
      <x:c r="L186" s="14"/>
      <x:c r="M186" s="14"/>
      <x:c r="N186" s="14"/>
      <x:c r="O186" s="14" t="str">
        <x:f>IF(A186="","",IF(COUNTIF($A$4:A186,A186)&gt;1,"Yes","No"))</x:f>
      </x:c>
    </x:row>
    <x:row r="187" ht="22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8"/>
      <x:c r="K187" s="14"/>
      <x:c r="L187" s="14"/>
      <x:c r="M187" s="14"/>
      <x:c r="N187" s="14"/>
      <x:c r="O187" s="14" t="str">
        <x:f>IF(A187="","",IF(COUNTIF($A$4:A187,A187)&gt;1,"Yes","No"))</x:f>
      </x:c>
    </x:row>
    <x:row r="188" ht="22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8"/>
      <x:c r="K188" s="14"/>
      <x:c r="L188" s="14"/>
      <x:c r="M188" s="14"/>
      <x:c r="N188" s="14"/>
      <x:c r="O188" s="14" t="str">
        <x:f>IF(A188="","",IF(COUNTIF($A$4:A188,A188)&gt;1,"Yes","No"))</x:f>
      </x:c>
    </x:row>
    <x:row r="189" ht="22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8"/>
      <x:c r="K189" s="14"/>
      <x:c r="L189" s="14"/>
      <x:c r="M189" s="14"/>
      <x:c r="N189" s="14"/>
      <x:c r="O189" s="14" t="str">
        <x:f>IF(A189="","",IF(COUNTIF($A$4:A189,A189)&gt;1,"Yes","No"))</x:f>
      </x:c>
    </x:row>
    <x:row r="190" ht="22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8"/>
      <x:c r="K190" s="14"/>
      <x:c r="L190" s="14"/>
      <x:c r="M190" s="14"/>
      <x:c r="N190" s="14"/>
      <x:c r="O190" s="14" t="str">
        <x:f>IF(A190="","",IF(COUNTIF($A$4:A190,A190)&gt;1,"Yes","No"))</x:f>
      </x:c>
    </x:row>
    <x:row r="191" ht="22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8"/>
      <x:c r="K191" s="14"/>
      <x:c r="L191" s="14"/>
      <x:c r="M191" s="14"/>
      <x:c r="N191" s="14"/>
      <x:c r="O191" s="14" t="str">
        <x:f>IF(A191="","",IF(COUNTIF($A$4:A191,A191)&gt;1,"Yes","No"))</x:f>
      </x:c>
    </x:row>
    <x:row r="192" ht="22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8"/>
      <x:c r="K192" s="14"/>
      <x:c r="L192" s="14"/>
      <x:c r="M192" s="14"/>
      <x:c r="N192" s="14"/>
      <x:c r="O192" s="14" t="str">
        <x:f>IF(A192="","",IF(COUNTIF($A$4:A192,A192)&gt;1,"Yes","No"))</x:f>
      </x:c>
    </x:row>
    <x:row r="193" ht="22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8"/>
      <x:c r="K193" s="14"/>
      <x:c r="L193" s="14"/>
      <x:c r="M193" s="14"/>
      <x:c r="N193" s="14"/>
      <x:c r="O193" s="14" t="str">
        <x:f>IF(A193="","",IF(COUNTIF($A$4:A193,A193)&gt;1,"Yes","No"))</x:f>
      </x:c>
    </x:row>
    <x:row r="194" ht="22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8"/>
      <x:c r="K194" s="14"/>
      <x:c r="L194" s="14"/>
      <x:c r="M194" s="14"/>
      <x:c r="N194" s="14"/>
      <x:c r="O194" s="14" t="str">
        <x:f>IF(A194="","",IF(COUNTIF($A$4:A194,A194)&gt;1,"Yes","No"))</x:f>
      </x:c>
    </x:row>
    <x:row r="195" ht="22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8"/>
      <x:c r="K195" s="14"/>
      <x:c r="L195" s="14"/>
      <x:c r="M195" s="14"/>
      <x:c r="N195" s="14"/>
      <x:c r="O195" s="14" t="str">
        <x:f>IF(A195="","",IF(COUNTIF($A$4:A195,A195)&gt;1,"Yes","No"))</x:f>
      </x:c>
    </x:row>
    <x:row r="196" ht="22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8"/>
      <x:c r="K196" s="14"/>
      <x:c r="L196" s="14"/>
      <x:c r="M196" s="14"/>
      <x:c r="N196" s="14"/>
      <x:c r="O196" s="14" t="str">
        <x:f>IF(A196="","",IF(COUNTIF($A$4:A196,A196)&gt;1,"Yes","No"))</x:f>
      </x:c>
    </x:row>
    <x:row r="197" ht="22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8"/>
      <x:c r="K197" s="14"/>
      <x:c r="L197" s="14"/>
      <x:c r="M197" s="14"/>
      <x:c r="N197" s="14"/>
      <x:c r="O197" s="14" t="str">
        <x:f>IF(A197="","",IF(COUNTIF($A$4:A197,A197)&gt;1,"Yes","No"))</x:f>
      </x:c>
    </x:row>
    <x:row r="198" ht="22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8"/>
      <x:c r="K198" s="14"/>
      <x:c r="L198" s="14"/>
      <x:c r="M198" s="14"/>
      <x:c r="N198" s="14"/>
      <x:c r="O198" s="14" t="str">
        <x:f>IF(A198="","",IF(COUNTIF($A$4:A198,A198)&gt;1,"Yes","No"))</x:f>
      </x:c>
    </x:row>
    <x:row r="199" ht="22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8"/>
      <x:c r="K199" s="14"/>
      <x:c r="L199" s="14"/>
      <x:c r="M199" s="14"/>
      <x:c r="N199" s="14"/>
      <x:c r="O199" s="14" t="str">
        <x:f>IF(A199="","",IF(COUNTIF($A$4:A199,A199)&gt;1,"Yes","No"))</x:f>
      </x:c>
    </x:row>
    <x:row r="200" ht="22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8"/>
      <x:c r="K200" s="14"/>
      <x:c r="L200" s="14"/>
      <x:c r="M200" s="14"/>
      <x:c r="N200" s="14"/>
      <x:c r="O200" s="14" t="str">
        <x:f>IF(A200="","",IF(COUNTIF($A$4:A200,A200)&gt;1,"Yes","No"))</x:f>
      </x:c>
    </x:row>
    <x:row r="201" ht="22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8"/>
      <x:c r="K201" s="14"/>
      <x:c r="L201" s="14"/>
      <x:c r="M201" s="14"/>
      <x:c r="N201" s="14"/>
      <x:c r="O201" s="14" t="str">
        <x:f>IF(A201="","",IF(COUNTIF($A$4:A201,A201)&gt;1,"Yes","No"))</x:f>
      </x:c>
    </x:row>
    <x:row r="202" ht="22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8"/>
      <x:c r="K202" s="14"/>
      <x:c r="L202" s="14"/>
      <x:c r="M202" s="14"/>
      <x:c r="N202" s="14"/>
      <x:c r="O202" s="14" t="str">
        <x:f>IF(A202="","",IF(COUNTIF($A$4:A202,A202)&gt;1,"Yes","No"))</x:f>
      </x:c>
    </x:row>
    <x:row r="203" ht="22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8"/>
      <x:c r="K203" s="14"/>
      <x:c r="L203" s="14"/>
      <x:c r="M203" s="14"/>
      <x:c r="N203" s="14"/>
      <x:c r="O203" s="14" t="str">
        <x:f>IF(A203="","",IF(COUNTIF($A$4:A203,A203)&gt;1,"Yes","No"))</x:f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34" hidden="0" customWidth="1"/>
    <x:col min="3" max="3" width="28" hidden="0" customWidth="1"/>
    <x:col min="4" max="4" width="34" hidden="0" customWidth="1"/>
    <x:col min="5" max="5" width="18" hidden="0" customWidth="1"/>
    <x:col min="6" max="6" width="20" hidden="0" customWidth="1"/>
    <x:col min="7" max="7" width="14" hidden="0" customWidth="1"/>
    <x:col min="8" max="8" width="36" hidden="0" customWidth="1"/>
  </x:cols>
  <x:sheetData>
    <x:row r="1" ht="22" customHeight="1">
      <x:c r="A1" s="5" t="str">
        <x:v>Corporate Gifting Measurement Dictionary 2027</x:v>
      </x:c>
      <x:c r="B1" s="5"/>
      <x:c r="C1" s="5"/>
      <x:c r="D1" s="5"/>
      <x:c r="E1" s="5"/>
      <x:c r="F1" s="5"/>
      <x:c r="G1" s="5"/>
      <x:c r="H1" s="5"/>
    </x:row>
    <x:row r="2" ht="22" customHeight="1">
      <x:c r="A2" s="9" t="str">
        <x:v>All rows are synthetic examples. Replace them with verified records before making decisions. Blank inputs remain N/A, never zero.</x:v>
      </x:c>
      <x:c r="B2" s="9"/>
      <x:c r="C2" s="9"/>
      <x:c r="D2" s="9"/>
      <x:c r="E2" s="9"/>
      <x:c r="F2" s="9"/>
      <x:c r="G2" s="9"/>
      <x:c r="H2" s="9"/>
    </x:row>
    <x:row r="3" ht="22" customHeight="1">
      <x:c r="A3" s="13" t="str">
        <x:v>Metric</x:v>
      </x:c>
      <x:c r="B3" s="13" t="str">
        <x:v>Numerator</x:v>
      </x:c>
      <x:c r="C3" s="13" t="str">
        <x:v>Denominator</x:v>
      </x:c>
      <x:c r="D3" s="13" t="str">
        <x:v>Exclusions</x:v>
      </x:c>
      <x:c r="E3" s="13" t="str">
        <x:v>Clock</x:v>
      </x:c>
      <x:c r="F3" s="13" t="str">
        <x:v>Owner</x:v>
      </x:c>
      <x:c r="G3" s="13" t="str">
        <x:v>Actual</x:v>
      </x:c>
      <x:c r="H3" s="13" t="str">
        <x:v>Acceptance rule</x:v>
      </x:c>
    </x:row>
    <x:row r="4" ht="22" customHeight="1">
      <x:c r="A4" s="14" t="str">
        <x:v>Deduplicated invitations</x:v>
      </x:c>
      <x:c r="B4" s="14" t="str">
        <x:v>nonduplicate invitation_sent</x:v>
      </x:c>
      <x:c r="C4" s="14" t="str">
        <x:v>N/A</x:v>
      </x:c>
      <x:c r="D4" s="14" t="str">
        <x:v>duplicate event_id</x:v>
      </x:c>
      <x:c r="E4" s="14" t="str">
        <x:v>effective_at</x:v>
      </x:c>
      <x:c r="F4" s="14" t="str">
        <x:v>Data owner</x:v>
      </x:c>
      <x:c r="G4" s="14" t="n">
        <x:f>COUNTIFS('Input Events'!$B$4:$B$203,"invitation_sent",'Input Events'!$O$4:$O$203,"No")</x:f>
        <x:v>6</x:v>
      </x:c>
      <x:c r="H4" s="14" t="str">
        <x:v>Count each stable event ID once</x:v>
      </x:c>
    </x:row>
    <x:row r="5" ht="22" customHeight="1">
      <x:c r="A5" s="14" t="str">
        <x:v>Eligible invitations</x:v>
      </x:c>
      <x:c r="B5" s="14" t="str">
        <x:v>deduplicated invitations minus terminal bounces</x:v>
      </x:c>
      <x:c r="C5" s="14" t="str">
        <x:v>N/A</x:v>
      </x:c>
      <x:c r="D5" s="14" t="str">
        <x:v>hard bounces and duplicates</x:v>
      </x:c>
      <x:c r="E5" s="14" t="str">
        <x:v>effective_at</x:v>
      </x:c>
      <x:c r="F5" s="14" t="str">
        <x:v>Campaign owner</x:v>
      </x:c>
      <x:c r="G5" s="14" t="n">
        <x:f>COUNTIFS('Input Events'!$B$4:$B$203,"invitation_sent",'Input Events'!$O$4:$O$203,"No")-COUNTIFS('Input Events'!$B$4:$B$203,"invitation_bounced",'Input Events'!$O$4:$O$203,"No")</x:f>
        <x:v>5</x:v>
      </x:c>
      <x:c r="H5" s="14" t="str">
        <x:v>Subtract terminal bounces without changing history</x:v>
      </x:c>
    </x:row>
    <x:row r="6" ht="22" customHeight="1">
      <x:c r="A6" s="14" t="str">
        <x:v>Claims</x:v>
      </x:c>
      <x:c r="B6" s="14" t="str">
        <x:v>nonduplicate claim_confirmed</x:v>
      </x:c>
      <x:c r="C6" s="14" t="str">
        <x:v>eligible invitations</x:v>
      </x:c>
      <x:c r="D6" s="14" t="str">
        <x:v>revoked future outreach does not erase historic claim</x:v>
      </x:c>
      <x:c r="E6" s="14" t="str">
        <x:v>effective_at</x:v>
      </x:c>
      <x:c r="F6" s="14" t="str">
        <x:v>Recipient experience</x:v>
      </x:c>
      <x:c r="G6" s="14" t="n">
        <x:f>COUNTIFS('Input Events'!$B$4:$B$203,"claim_confirmed",'Input Events'!$O$4:$O$203,"No")</x:f>
        <x:v>1</x:v>
      </x:c>
      <x:c r="H6" s="14" t="str">
        <x:v>Report numerator and eligible denominator together</x:v>
      </x:c>
    </x:row>
    <x:row r="7" ht="22" customHeight="1">
      <x:c r="A7" s="14" t="str">
        <x:v>Declines</x:v>
      </x:c>
      <x:c r="B7" s="14" t="str">
        <x:v>nonduplicate recipient_declined</x:v>
      </x:c>
      <x:c r="C7" s="14" t="str">
        <x:v>eligible invitations</x:v>
      </x:c>
      <x:c r="D7" s="14" t="str">
        <x:v>expiry is not a decline</x:v>
      </x:c>
      <x:c r="E7" s="14" t="str">
        <x:v>effective_at</x:v>
      </x:c>
      <x:c r="F7" s="14" t="str">
        <x:v>Recipient experience</x:v>
      </x:c>
      <x:c r="G7" s="14" t="n">
        <x:f>COUNTIFS('Input Events'!$B$4:$B$203,"recipient_declined",'Input Events'!$O$4:$O$203,"No")</x:f>
        <x:v>1</x:v>
      </x:c>
      <x:c r="H7" s="14" t="str">
        <x:v>Do not infer decline from expiry</x:v>
      </x:c>
    </x:row>
    <x:row r="8" ht="22" customHeight="1">
      <x:c r="A8" s="14" t="str">
        <x:v>Cancellations</x:v>
      </x:c>
      <x:c r="B8" s="14" t="str">
        <x:v>nonduplicate order_cancelled</x:v>
      </x:c>
      <x:c r="C8" s="14" t="str">
        <x:v>created orders</x:v>
      </x:c>
      <x:c r="D8" s="14" t="str">
        <x:v>replacements tracked separately</x:v>
      </x:c>
      <x:c r="E8" s="14" t="str">
        <x:v>effective_at</x:v>
      </x:c>
      <x:c r="F8" s="14" t="str">
        <x:v>Operations</x:v>
      </x:c>
      <x:c r="G8" s="14" t="n">
        <x:f>COUNTIFS('Input Events'!$B$4:$B$203,"order_cancelled",'Input Events'!$O$4:$O$203,"No")</x:f>
        <x:v>1</x:v>
      </x:c>
      <x:c r="H8" s="14" t="str">
        <x:v>Link cancellation to current attempt</x:v>
      </x:c>
    </x:row>
    <x:row r="9" ht="22" customHeight="1">
      <x:c r="A9" s="14" t="str">
        <x:v>Replacements</x:v>
      </x:c>
      <x:c r="B9" s="14" t="str">
        <x:v>nonduplicate replacement_created with original link</x:v>
      </x:c>
      <x:c r="C9" s="14" t="str">
        <x:v>cancelled attempts</x:v>
      </x:c>
      <x:c r="D9" s="14" t="str">
        <x:v>missing original link</x:v>
      </x:c>
      <x:c r="E9" s="14" t="str">
        <x:v>effective_at</x:v>
      </x:c>
      <x:c r="F9" s="14" t="str">
        <x:v>Operations</x:v>
      </x:c>
      <x:c r="G9" s="14" t="n">
        <x:f>COUNTIFS('Input Events'!$B$4:$B$203,"replacement_created",'Input Events'!$L$4:$L$203,"&lt;&gt;",'Input Events'!$O$4:$O$203,"No")</x:f>
        <x:v>1</x:v>
      </x:c>
      <x:c r="H9" s="14" t="str">
        <x:v>Original link required</x:v>
      </x:c>
    </x:row>
    <x:row r="10" ht="22" customHeight="1">
      <x:c r="A10" s="14" t="str">
        <x:v>Exchanges</x:v>
      </x:c>
      <x:c r="B10" s="14" t="str">
        <x:v>nonduplicate exchange_completed with original link</x:v>
      </x:c>
      <x:c r="C10" s="14" t="str">
        <x:v>completed claims</x:v>
      </x:c>
      <x:c r="D10" s="14" t="str">
        <x:v>missing original link</x:v>
      </x:c>
      <x:c r="E10" s="14" t="str">
        <x:v>effective_at</x:v>
      </x:c>
      <x:c r="F10" s="14" t="str">
        <x:v>Finance operations</x:v>
      </x:c>
      <x:c r="G10" s="14" t="n">
        <x:f>COUNTIFS('Input Events'!$B$4:$B$203,"exchange_completed",'Input Events'!$L$4:$L$203,"&lt;&gt;",'Input Events'!$O$4:$O$203,"No")</x:f>
        <x:v>1</x:v>
      </x:c>
      <x:c r="H10" s="14" t="str">
        <x:v>Original link required</x:v>
      </x:c>
    </x:row>
    <x:row r="11" ht="22" customHeight="1">
      <x:c r="A11" s="14" t="str">
        <x:v>USD charges</x:v>
      </x:c>
      <x:c r="B11" s="14" t="str">
        <x:v>nonduplicate currency_charge in USD</x:v>
      </x:c>
      <x:c r="C11" s="14" t="str">
        <x:v>N/A</x:v>
      </x:c>
      <x:c r="D11" s="14" t="str">
        <x:v>other currencies and blanks</x:v>
      </x:c>
      <x:c r="E11" s="14" t="str">
        <x:v>effective_at</x:v>
      </x:c>
      <x:c r="F11" s="14" t="str">
        <x:v>Finance</x:v>
      </x:c>
      <x:c r="G11" s="14" t="n">
        <x:f>SUMIFS('Input Events'!$J$4:$J$203,'Input Events'!$B$4:$B$203,"currency_charge",'Input Events'!$K$4:$K$203,"USD",'Input Events'!$O$4:$O$203,"No")</x:f>
        <x:v>120</x:v>
      </x:c>
      <x:c r="H11" s="14" t="str">
        <x:v>Never combine currencies</x:v>
      </x:c>
    </x:row>
    <x:row r="12" ht="22" customHeight="1">
      <x:c r="A12" s="14" t="str">
        <x:v>JPY charges</x:v>
      </x:c>
      <x:c r="B12" s="14" t="str">
        <x:v>nonduplicate currency_charge in JPY</x:v>
      </x:c>
      <x:c r="C12" s="14" t="str">
        <x:v>N/A</x:v>
      </x:c>
      <x:c r="D12" s="14" t="str">
        <x:v>other currencies and blanks</x:v>
      </x:c>
      <x:c r="E12" s="14" t="str">
        <x:v>effective_at</x:v>
      </x:c>
      <x:c r="F12" s="14" t="str">
        <x:v>Finance</x:v>
      </x:c>
      <x:c r="G12" s="14" t="n">
        <x:f>SUMIFS('Input Events'!$J$4:$J$203,'Input Events'!$B$4:$B$203,"currency_charge",'Input Events'!$K$4:$K$203,"JPY",'Input Events'!$O$4:$O$203,"No")</x:f>
        <x:v>12000</x:v>
      </x:c>
      <x:c r="H12" s="14" t="str">
        <x:v>Never combine currencies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28" hidden="0" customWidth="1"/>
    <x:col min="3" max="3" width="16" hidden="0" customWidth="1"/>
    <x:col min="4" max="4" width="14" hidden="0" customWidth="1"/>
    <x:col min="5" max="5" width="20" hidden="0" customWidth="1"/>
    <x:col min="6" max="6" width="42" hidden="0" customWidth="1"/>
  </x:cols>
  <x:sheetData>
    <x:row r="1" ht="22" customHeight="1">
      <x:c r="A1" s="5" t="str">
        <x:v>Corporate Gifting Measurement Dictionary 2027</x:v>
      </x:c>
      <x:c r="B1" s="5"/>
      <x:c r="C1" s="5"/>
      <x:c r="D1" s="5"/>
      <x:c r="E1" s="5"/>
      <x:c r="F1" s="5"/>
    </x:row>
    <x:row r="2" ht="22" customHeight="1">
      <x:c r="A2" s="9" t="str">
        <x:v>All rows are synthetic examples. Replace them with verified records before making decisions. Blank inputs remain N/A, never zero.</x:v>
      </x:c>
      <x:c r="B2" s="9"/>
      <x:c r="C2" s="9"/>
      <x:c r="D2" s="9"/>
      <x:c r="E2" s="9"/>
      <x:c r="F2" s="9"/>
    </x:row>
    <x:row r="3" ht="22" customHeight="1">
      <x:c r="A3" s="13" t="str">
        <x:v>Test</x:v>
      </x:c>
      <x:c r="B3" s="13" t="str">
        <x:v>Expected</x:v>
      </x:c>
      <x:c r="C3" s="13" t="str">
        <x:v>Actual</x:v>
      </x:c>
      <x:c r="D3" s="13" t="str">
        <x:v>Result</x:v>
      </x:c>
      <x:c r="E3" s="13" t="str">
        <x:v>Failure owner</x:v>
      </x:c>
      <x:c r="F3" s="13" t="str">
        <x:v>Recovery evidence</x:v>
      </x:c>
    </x:row>
    <x:row r="4" ht="22" customHeight="1">
      <x:c r="A4" s="14" t="str">
        <x:v>Duplicate replay</x:v>
      </x:c>
      <x:c r="B4" s="14" t="str">
        <x:v>1 suppressed row</x:v>
      </x:c>
      <x:c r="C4" s="14" t="n">
        <x:f>COUNTIFS('Input Events'!$O$4:$O$203,"Yes")</x:f>
        <x:v>1</x:v>
      </x:c>
      <x:c r="D4" s="14" t="str">
        <x:f>IF(C4=1,"PASS","FAIL")</x:f>
        <x:v>PASS</x:v>
      </x:c>
      <x:c r="E4" s="14" t="str">
        <x:v>Data owner</x:v>
      </x:c>
      <x:c r="F4" s="14" t="str">
        <x:v>same event_id retained once</x:v>
      </x:c>
    </x:row>
    <x:row r="5" ht="22" customHeight="1">
      <x:c r="A5" s="14" t="str">
        <x:v>Out-of-order arrival</x:v>
      </x:c>
      <x:c r="B5" s="14" t="str">
        <x:v>1 late-arriving event</x:v>
      </x:c>
      <x:c r="C5" s="14" t="n">
        <x:f>COUNTIFS('Input Events'!$B$4:$B$203,"shipment_update",'Input Events'!$O$4:$O$203,"No")</x:f>
        <x:v>1</x:v>
      </x:c>
      <x:c r="D5" s="14" t="str">
        <x:f>IF(C5=1,"PASS","FAIL")</x:f>
        <x:v>PASS</x:v>
      </x:c>
      <x:c r="E5" s="14" t="str">
        <x:v>Integration owner</x:v>
      </x:c>
      <x:c r="F5" s="14" t="str">
        <x:v>effective_at precedes observed_at</x:v>
      </x:c>
    </x:row>
    <x:row r="6" ht="22" customHeight="1">
      <x:c r="A6" s="14" t="str">
        <x:v>Revoked consent</x:v>
      </x:c>
      <x:c r="B6" s="14" t="str">
        <x:v>1 revocation event</x:v>
      </x:c>
      <x:c r="C6" s="14" t="n">
        <x:f>COUNTIFS('Input Events'!$B$4:$B$203,"consent_revoked",'Input Events'!$O$4:$O$203,"No")</x:f>
        <x:v>1</x:v>
      </x:c>
      <x:c r="D6" s="14" t="str">
        <x:f>IF(C6=1,"PASS","FAIL")</x:f>
        <x:v>PASS</x:v>
      </x:c>
      <x:c r="E6" s="14" t="str">
        <x:v>Privacy owner</x:v>
      </x:c>
      <x:c r="F6" s="14" t="str">
        <x:v>preference receipt preserved</x:v>
      </x:c>
    </x:row>
    <x:row r="7" ht="22" customHeight="1">
      <x:c r="A7" s="14" t="str">
        <x:v>Multi-currency</x:v>
      </x:c>
      <x:c r="B7" s="14" t="str">
        <x:v>USD and JPY separated</x:v>
      </x:c>
      <x:c r="C7" s="14" t="n">
        <x:f>IF(AND(COUNTIFS('Input Events'!$K$4:$K$203,"USD")&gt;0,COUNTIFS('Input Events'!$K$4:$K$203,"JPY")&gt;0),2,0)</x:f>
        <x:v>2</x:v>
      </x:c>
      <x:c r="D7" s="14" t="str">
        <x:f>IF(C7=2,"PASS","FAIL")</x:f>
        <x:v>PASS</x:v>
      </x:c>
      <x:c r="E7" s="14" t="str">
        <x:v>Finance</x:v>
      </x:c>
      <x:c r="F7" s="14" t="str">
        <x:v>no cross-currency sum</x:v>
      </x:c>
    </x:row>
    <x:row r="8" ht="22" customHeight="1">
      <x:c r="A8" s="14" t="str">
        <x:v>Replacement linkage</x:v>
      </x:c>
      <x:c r="B8" s="14" t="str">
        <x:v>1 replacement linked</x:v>
      </x:c>
      <x:c r="C8" s="14" t="n">
        <x:f>COUNTIFS('Input Events'!$B$4:$B$203,"replacement_created",'Input Events'!$L$4:$L$203,"&lt;&gt;")</x:f>
        <x:v>1</x:v>
      </x:c>
      <x:c r="D8" s="14" t="str">
        <x:f>IF(C8=1,"PASS","FAIL")</x:f>
        <x:v>PASS</x:v>
      </x:c>
      <x:c r="E8" s="14" t="str">
        <x:v>Operations</x:v>
      </x:c>
      <x:c r="F8" s="14" t="str">
        <x:v>original_event_id present</x:v>
      </x:c>
    </x:row>
    <x:row r="9" ht="22" customHeight="1">
      <x:c r="A9" s="14" t="str">
        <x:v>Blank handling</x:v>
      </x:c>
      <x:c r="B9" s="14" t="str">
        <x:v>no blank amount coerced to zero</x:v>
      </x:c>
      <x:c r="C9" s="14" t="n">
        <x:f>COUNTIFS('Input Events'!$B$4:$B$203,"&lt;&gt;currency_charge",'Input Events'!$J$4:$J$203,"")</x:f>
        <x:v>0</x:v>
      </x:c>
      <x:c r="D9" s="14" t="str">
        <x:f>IF(C9=0,"PASS","FAIL")</x:f>
        <x:v>PASS</x:v>
      </x:c>
      <x:c r="E9" s="14" t="str">
        <x:v>Data owner</x:v>
      </x:c>
      <x:c r="F9" s="14" t="str">
        <x:v>N/A shown for nonfinancial events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2" hidden="0" customWidth="1"/>
    <x:col min="2" max="2" width="38" hidden="0" customWidth="1"/>
    <x:col min="3" max="3" width="20" hidden="0" customWidth="1"/>
    <x:col min="4" max="4" width="54" hidden="0" customWidth="1"/>
    <x:col min="5" max="5" width="38" hidden="0" customWidth="1"/>
    <x:col min="6" max="6" width="18" hidden="0" customWidth="1"/>
    <x:col min="7" max="7" width="46" hidden="0" customWidth="1"/>
  </x:cols>
  <x:sheetData>
    <x:row r="1" ht="22" customHeight="1">
      <x:c r="A1" s="5" t="str">
        <x:v>Corporate Gifting Measurement Dictionary 2027</x:v>
      </x:c>
      <x:c r="B1" s="5"/>
      <x:c r="C1" s="5"/>
      <x:c r="D1" s="5"/>
      <x:c r="E1" s="5"/>
      <x:c r="F1" s="5"/>
      <x:c r="G1" s="5"/>
    </x:row>
    <x:row r="2" ht="22" customHeight="1">
      <x:c r="A2" s="9" t="str">
        <x:v>All rows are synthetic examples. Replace them with verified records before making decisions. Blank inputs remain N/A, never zero.</x:v>
      </x:c>
      <x:c r="B2" s="9"/>
      <x:c r="C2" s="9"/>
      <x:c r="D2" s="9"/>
      <x:c r="E2" s="9"/>
      <x:c r="F2" s="9"/>
      <x:c r="G2" s="9"/>
    </x:row>
    <x:row r="3" ht="22" customHeight="1">
      <x:c r="A3" s="13" t="str">
        <x:v>ID</x:v>
      </x:c>
      <x:c r="B3" s="13" t="str">
        <x:v>Title</x:v>
      </x:c>
      <x:c r="C3" s="13" t="str">
        <x:v>Organization</x:v>
      </x:c>
      <x:c r="D3" s="13" t="str">
        <x:v>URL</x:v>
      </x:c>
      <x:c r="E3" s="13" t="str">
        <x:v>Use</x:v>
      </x:c>
      <x:c r="F3" s="13" t="str">
        <x:v>Publication date</x:v>
      </x:c>
      <x:c r="G3" s="13" t="str">
        <x:v>Verification note</x:v>
      </x:c>
    </x:row>
    <x:row r="4" ht="22" customHeight="1">
      <x:c r="A4" s="14" t="str">
        <x:v>S-01</x:v>
      </x:c>
      <x:c r="B4" s="14" t="str">
        <x:v>PROV-O: The PROV Ontology</x:v>
      </x:c>
      <x:c r="C4" s="14" t="str">
        <x:v>W3C</x:v>
      </x:c>
      <x:c r="D4" s="14" t="str">
        <x:v>https://www.w3.org/TR/prov-o/</x:v>
      </x:c>
      <x:c r="E4" s="14" t="str">
        <x:v>Entity generation and invalidation provenance</x:v>
      </x:c>
      <x:c r="F4" s="14" t="str">
        <x:v>2013-04-30</x:v>
      </x:c>
      <x:c r="G4" s="14" t="str">
        <x:v>Verified 2026-10-24; global technical standard.</x:v>
      </x:c>
    </x:row>
    <x:row r="5" ht="22" customHeight="1">
      <x:c r="A5" s="14" t="str">
        <x:v>S-02</x:v>
      </x:c>
      <x:c r="B5" s="14" t="str">
        <x:v>EPCIS and CBV Implementation Guideline, Release 2.0</x:v>
      </x:c>
      <x:c r="C5" s="14" t="str">
        <x:v>GS1</x:v>
      </x:c>
      <x:c r="D5" s="14" t="str">
        <x:v>https://ref.gs1.org/guidelines/epcis-cbv/</x:v>
      </x:c>
      <x:c r="E5" s="14" t="str">
        <x:v>Event time, time-zone offset, record time, identifiers</x:v>
      </x:c>
      <x:c r="F5" s="14" t="str">
        <x:v>2023-03</x:v>
      </x:c>
      <x:c r="G5" s="14" t="str">
        <x:v>Verified 2026-10-24; supply-chain event guidance.</x:v>
      </x:c>
    </x:row>
    <x:row r="6" ht="22" customHeight="1">
      <x:c r="A6" s="14" t="str">
        <x:v>S-03</x:v>
      </x:c>
      <x:c r="B6" s="14" t="str">
        <x:v>NIST Privacy Framework 1.1 Initial Public Draft</x:v>
      </x:c>
      <x:c r="C6" s="14" t="str">
        <x:v>NIST</x:v>
      </x:c>
      <x:c r="D6" s="14" t="str">
        <x:v>https://csrc.nist.gov/pubs/cswp/40/nist-privacy-framework-11/ipd</x:v>
      </x:c>
      <x:c r="E6" s="14" t="str">
        <x:v>Voluntary privacy-risk governance outcomes</x:v>
      </x:c>
      <x:c r="F6" s="14" t="str">
        <x:v>2025-04-14</x:v>
      </x:c>
      <x:c r="G6" s="14" t="str">
        <x:v>Verified 2026-10-24; draft, technology- and jurisdiction-neutral.</x:v>
      </x:c>
    </x:row>
    <x:row r="7" ht="22" customHeight="1">
      <x:c r="A7" s="14" t="str">
        <x:v>S-04</x:v>
      </x:c>
      <x:c r="B7" s="14" t="str">
        <x:v>Giftpack Help Center</x:v>
      </x:c>
      <x:c r="C7" s="14" t="str">
        <x:v>Giftpack</x:v>
      </x:c>
      <x:c r="D7" s="14" t="str">
        <x:v>https://giftpack.ai/faq/</x:v>
      </x:c>
      <x:c r="E7" s="14" t="str">
        <x:v>Supported program models and operating constraints</x:v>
      </x:c>
      <x:c r="F7" s="14" t="str">
        <x:v>current</x:v>
      </x:c>
      <x:c r="G7" s="14" t="str">
        <x:v>Verified 2026-10-24; capabilities depend on agreement and market.</x:v>
      </x:c>
    </x:row>
    <x:row r="8" ht="22" customHeight="1">
      <x:c r="A8" s="14" t="str">
        <x:v>S-05</x:v>
      </x:c>
      <x:c r="B8" s="14" t="str">
        <x:v>Corporate Gift Redemption Rate Explained</x:v>
      </x:c>
      <x:c r="C8" s="14" t="str">
        <x:v>Giftpack</x:v>
      </x:c>
      <x:c r="D8" s="14" t="str">
        <x:v>https://blog.giftpack.ai/article/en-corporate-gift-redemption-rate-claims-expiration-delivery-analytics</x:v>
      </x:c>
      <x:c r="E8" s="14" t="str">
        <x:v>Claim, delivery, expiration and exception definitions</x:v>
      </x:c>
      <x:c r="F8" s="14" t="str">
        <x:v>2026-09-09</x:v>
      </x:c>
      <x:c r="G8" s="14" t="str">
        <x:v>Verified 2026-10-24; editorial operating guide.</x:v>
      </x:c>
    </x:row>
  </x:sheetData>
  <x:mergeCells>
    <x:mergeCell ref="A1:G1"/>
    <x:mergeCell ref="A2:G2"/>
  </x:mergeCells>
  <x:pageMargins left="0.7" right="0.7" top="0.75" bottom="0.75" header="0.3" footer="0.3"/>
</x:worksheet>
</file>