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5028ad244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d583a0cdb12b4b9e"/>
    <x:sheet xmlns:r="http://schemas.openxmlformats.org/officeDocument/2006/relationships" name="評分準則" sheetId="2" r:id="Rb13c84388cad4fdd"/>
    <x:sheet xmlns:r="http://schemas.openxmlformats.org/officeDocument/2006/relationships" name="證據紀錄" sheetId="3" r:id="R5371aede82834803"/>
    <x:sheet xmlns:r="http://schemas.openxmlformats.org/officeDocument/2006/relationships" name="總覽評分" sheetId="4" r:id="R97f36b7085814ba9"/>
    <x:sheet xmlns:r="http://schemas.openxmlformats.org/officeDocument/2006/relationships" name="改善計畫" sheetId="5" r:id="Ra7b16821eae74fb9"/>
    <x:sheet xmlns:r="http://schemas.openxmlformats.org/officeDocument/2006/relationships" name="來源" sheetId="6" r:id="R5a51cbe9c7f747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10">
    <x:font>
      <x:sz val="11"/>
      <x:name val="Carlito"/>
    </x:font>
    <x:font>
      <x:b/>
      <x:sz val="16"/>
      <x:color rgb="FF173F5F"/>
      <x:name val="Noto Sans CJK TC"/>
    </x:font>
    <x:font>
      <x:i/>
      <x:sz val="10"/>
      <x:color rgb="FF546273"/>
      <x:name val="Noto Sans CJK TC"/>
    </x:font>
    <x:font>
      <x:b/>
      <x:sz val="10"/>
      <x:color rgb="FFFFFFFF"/>
      <x:name val="Noto Sans CJK TC"/>
    </x:font>
    <x:font>
      <x:b/>
      <x:sz val="11"/>
      <x:color rgb="FF173F5F"/>
      <x:name val="Noto Sans CJK TC"/>
    </x:font>
    <x:font>
      <x:sz val="10"/>
      <x:color rgb="FF6B4B00"/>
      <x:name val="Noto Sans CJK TC"/>
    </x:font>
    <x:font>
      <x:b/>
      <x:sz val="10"/>
      <x:color rgb="FF172033"/>
      <x:name val="Noto Sans CJK TC"/>
    </x:font>
    <x:font>
      <x:sz val="10"/>
      <x:color rgb="FF172033"/>
      <x:name val="Noto Sans CJK TC"/>
    </x:font>
    <x:font>
      <x:i/>
      <x:sz val="10"/>
      <x:color rgb="FF172033"/>
      <x:name val="Noto Sans CJK TC"/>
    </x:font>
    <x:font>
      <x:b/>
      <x:sz val="15"/>
      <x:color rgb="FF173F5F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DCEAF2"/>
      </x:patternFill>
    </x:fill>
    <x:fill>
      <x:patternFill patternType="solid">
        <x:fgColor rgb="FFFFF3CD"/>
      </x:patternFill>
    </x:fill>
    <x:fill>
      <x:patternFill patternType="solid">
        <x:fgColor rgb="FFFFFBEA"/>
      </x:patternFill>
    </x:fill>
    <x:fill>
      <x:patternFill patternType="solid">
        <x:fgColor rgb="FFF5F8FA"/>
      </x:patternFill>
    </x:fill>
  </x:fills>
  <x:borders count="10">
    <x:border/>
    <x:border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top style="thin">
        <x:color rgb="FFFFFFFF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top style="thin">
        <x:color rgb="FFD9E2E8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6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4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4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4" borderId="9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7" fillId="0" borderId="7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4" borderId="9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7" fillId="5" borderId="0" xfId="0" applyNumberFormat="1" applyFont="1" applyFill="1" applyBorder="1"/>
    <x:xf numFmtId="20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/>
    <x:xf numFmtId="200" fontId="0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0" fontId="7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640d257da46b4" /><Relationship Type="http://schemas.openxmlformats.org/officeDocument/2006/relationships/theme" Target="/xl/theme/theme1.xml" Id="Rfbb84858eda04fed" /><Relationship Type="http://schemas.openxmlformats.org/officeDocument/2006/relationships/sharedStrings" Target="/xl/sharedStrings.xml" Id="Reea1e1acdf5e47c6" /><Relationship Type="http://schemas.openxmlformats.org/officeDocument/2006/relationships/worksheet" Target="/xl/worksheets/sheet1.xml" Id="Rd583a0cdb12b4b9e" /><Relationship Type="http://schemas.openxmlformats.org/officeDocument/2006/relationships/worksheet" Target="/xl/worksheets/sheet2.xml" Id="Rb13c84388cad4fdd" /><Relationship Type="http://schemas.openxmlformats.org/officeDocument/2006/relationships/worksheet" Target="/xl/worksheets/sheet3.xml" Id="R5371aede82834803" /><Relationship Type="http://schemas.openxmlformats.org/officeDocument/2006/relationships/worksheet" Target="/xl/worksheets/sheet4.xml" Id="R97f36b7085814ba9" /><Relationship Type="http://schemas.openxmlformats.org/officeDocument/2006/relationships/worksheet" Target="/xl/worksheets/sheet5.xml" Id="Ra7b16821eae74fb9" /><Relationship Type="http://schemas.openxmlformats.org/officeDocument/2006/relationships/worksheet" Target="/xl/worksheets/sheet6.xml" Id="R5a51cbe9c7f747ec" /></Relationships>
</file>

<file path=xl/tables/table1.xml><?xml version="1.0" encoding="utf-8"?>
<x:table xmlns:x="http://schemas.openxmlformats.org/spreadsheetml/2006/main" id="1" name="Criteria_zhTW" displayName="Criteria_zhTW" ref="A5:O29" headerRowCount="1" totalsRowCount="0" totalsRowShown="0">
  <x:tableColumns count="15">
    <x:tableColumn id="1" name="編號"/>
    <x:tableColumn id="2" name="領域"/>
    <x:tableColumn id="3" name="流程任務"/>
    <x:tableColumn id="4" name="可觀察準則"/>
    <x:tableColumn id="5" name="權重"/>
    <x:tableColumn id="6" name="關鍵"/>
    <x:tableColumn id="7" name="測試方法"/>
    <x:tableColumn id="8" name="必要證據"/>
    <x:tableColumn id="9" name="狀態"/>
    <x:tableColumn id="10" name="分數"/>
    <x:tableColumn id="11" name="加權得分"/>
    <x:tableColumn id="12" name="可計權重"/>
    <x:tableColumn id="13" name="負責人"/>
    <x:tableColumn id="14" name="期限"/>
    <x:tableColumn id="15" name="備註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zhTW" displayName="Evidence_zhTW" ref="A5:H45" headerRowCount="1" totalsRowCount="0" totalsRowShown="0">
  <x:tableColumns count="8">
    <x:tableColumn id="1" name="準則編號"/>
    <x:tableColumn id="2" name="證據類型"/>
    <x:tableColumn id="3" name="證據網址或檔案編號"/>
    <x:tableColumn id="4" name="測試者"/>
    <x:tableColumn id="5" name="測試日期"/>
    <x:tableColumn id="6" name="輔助科技／裝置"/>
    <x:tableColumn id="7" name="結果"/>
    <x:tableColumn id="8" name="備註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mediation_zhTW" displayName="Remediation_zhTW" ref="A5:J29" headerRowCount="1" totalsRowCount="0" totalsRowShown="0">
  <x:tableColumns count="10">
    <x:tableColumn id="1" name="準則編號"/>
    <x:tableColumn id="2" name="領域"/>
    <x:tableColumn id="3" name="狀態"/>
    <x:tableColumn id="4" name="關鍵"/>
    <x:tableColumn id="5" name="權重"/>
    <x:tableColumn id="6" name="優先分數"/>
    <x:tableColumn id="7" name="負責人"/>
    <x:tableColumn id="8" name="期限"/>
    <x:tableColumn id="9" name="改善行動"/>
    <x:tableColumn id="10" name="驗收證據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s_zhTW" displayName="Sources_zhTW" ref="A5:E9" headerRowCount="1" totalsRowCount="0" totalsRowShown="0">
  <x:tableColumns count="5">
    <x:tableColumn id="1" name="發布單位"/>
    <x:tableColumn id="2" name="來源"/>
    <x:tableColumn id="3" name="官方網址"/>
    <x:tableColumn id="4" name="最後查證"/>
    <x:tableColumn id="5" name="用途／限制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b852654600f4ce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4ee4bc346ba444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752b155a9c45473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8a959e4a642f4882" /></Relationships>
</file>

<file path=xl/worksheets/sheet1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2">
      <x:c r="A2" s="35" t="str">
        <x:v>2026 企業贈禮可及性評分表</x:v>
      </x:c>
      <x:c r="B2" s="32"/>
      <x:c r="C2" s="32"/>
      <x:c r="D2" s="32"/>
      <x:c r="E2" s="32"/>
      <x:c r="F2" s="32"/>
      <x:c r="G2" s="32"/>
      <x:c r="H2" s="32"/>
    </x:row>
    <x:row r="3">
      <x:c r="A3" s="36" t="str">
        <x:v>方法版本 1.0 · 2026-09-19 · 繁體中文</x:v>
      </x:c>
      <x:c r="B3" s="32"/>
      <x:c r="C3" s="32"/>
      <x:c r="D3" s="32"/>
      <x:c r="E3" s="32"/>
      <x:c r="F3" s="32"/>
      <x:c r="G3" s="32"/>
      <x:c r="H3" s="32"/>
    </x:row>
    <x:row r="4">
      <x:c r="A4" s="32"/>
      <x:c r="B4" s="32"/>
      <x:c r="C4" s="32"/>
      <x:c r="D4" s="32"/>
      <x:c r="E4" s="32"/>
      <x:c r="F4" s="32"/>
      <x:c r="G4" s="32"/>
      <x:c r="H4" s="32"/>
    </x:row>
    <x:row r="5">
      <x:c r="A5" s="26" t="str">
        <x:v>版本</x:v>
      </x:c>
      <x:c r="B5" s="32" t="str">
        <x:v>1.0</x:v>
      </x:c>
      <x:c r="C5" s="32"/>
      <x:c r="D5" s="32"/>
      <x:c r="E5" s="32"/>
      <x:c r="F5" s="32"/>
      <x:c r="G5" s="32"/>
      <x:c r="H5" s="32"/>
    </x:row>
    <x:row r="6">
      <x:c r="A6" s="27" t="str">
        <x:v>版本日期</x:v>
      </x:c>
      <x:c r="B6" s="32" t="str">
        <x:v>2026-09-19</x:v>
      </x:c>
      <x:c r="C6" s="32"/>
      <x:c r="D6" s="32"/>
      <x:c r="E6" s="32"/>
      <x:c r="F6" s="32"/>
      <x:c r="G6" s="32"/>
      <x:c r="H6" s="32"/>
    </x:row>
    <x:row r="7">
      <x:c r="A7" s="28" t="str">
        <x:v>用途</x:v>
      </x:c>
      <x:c r="B7" s="32" t="str">
        <x:v>在地化活頁簿</x:v>
      </x:c>
      <x:c r="C7" s="32"/>
      <x:c r="D7" s="32"/>
      <x:c r="E7" s="32"/>
      <x:c r="F7" s="32"/>
      <x:c r="G7" s="32"/>
      <x:c r="H7" s="32"/>
    </x:row>
    <x:row r="8">
      <x:c r="A8" s="32"/>
      <x:c r="B8" s="32"/>
      <x:c r="C8" s="32"/>
      <x:c r="D8" s="32"/>
      <x:c r="E8" s="32"/>
      <x:c r="F8" s="32"/>
      <x:c r="G8" s="32"/>
      <x:c r="H8" s="32"/>
    </x:row>
    <x:row r="9">
      <x:c r="A9" s="34" t="str">
        <x:v>使用方式</x:v>
      </x:c>
      <x:c r="B9" s="32"/>
      <x:c r="C9" s="32"/>
      <x:c r="D9" s="32"/>
      <x:c r="E9" s="32"/>
      <x:c r="F9" s="32"/>
      <x:c r="G9" s="32"/>
      <x:c r="H9" s="32"/>
    </x:row>
    <x:row r="10">
      <x:c r="A10" s="32" t="str">
        <x:v>1.</x:v>
      </x:c>
      <x:c r="B10" s="32" t="str">
        <x:v>界定完整收禮流程與測試環境。</x:v>
      </x:c>
      <x:c r="C10" s="32"/>
      <x:c r="D10" s="32"/>
      <x:c r="E10" s="32"/>
      <x:c r="F10" s="32"/>
      <x:c r="G10" s="32"/>
      <x:c r="H10" s="32"/>
    </x:row>
    <x:row r="11">
      <x:c r="A11" s="32" t="str">
        <x:v>2.</x:v>
      </x:c>
      <x:c r="B11" s="32" t="str">
        <x:v>每項準則只記錄一個可觀察結果，並附上證據。</x:v>
      </x:c>
      <x:c r="C11" s="32"/>
      <x:c r="D11" s="32"/>
      <x:c r="E11" s="32"/>
      <x:c r="F11" s="32"/>
      <x:c r="G11" s="32"/>
      <x:c r="H11" s="32"/>
    </x:row>
    <x:row r="12">
      <x:c r="A12" s="32" t="str">
        <x:v>3.</x:v>
      </x:c>
      <x:c r="B12" s="32" t="str">
        <x:v>經人工檢查後才能填寫通過、部分通過、未通過或不適用；不適用必須說明。</x:v>
      </x:c>
      <x:c r="C12" s="32"/>
      <x:c r="D12" s="32"/>
      <x:c r="E12" s="32"/>
      <x:c r="F12" s="32"/>
      <x:c r="G12" s="32"/>
      <x:c r="H12" s="32"/>
    </x:row>
    <x:row r="13">
      <x:c r="A13" s="32" t="str">
        <x:v>4.</x:v>
      </x:c>
      <x:c r="B13" s="32" t="str">
        <x:v>任何關鍵準則未通過，都應視為上線阻擋條件，不受總分影響。</x:v>
      </x:c>
      <x:c r="C13" s="32"/>
      <x:c r="D13" s="32"/>
      <x:c r="E13" s="32"/>
      <x:c r="F13" s="32"/>
      <x:c r="G13" s="32"/>
      <x:c r="H13" s="32"/>
    </x:row>
    <x:row r="14">
      <x:c r="A14" s="32" t="str">
        <x:v>5.</x:v>
      </x:c>
      <x:c r="B14" s="32" t="str">
        <x:v>改善前先指定負責人與驗收證據。</x:v>
      </x:c>
      <x:c r="C14" s="32"/>
      <x:c r="D14" s="32"/>
      <x:c r="E14" s="32"/>
      <x:c r="F14" s="32"/>
      <x:c r="G14" s="32"/>
      <x:c r="H14" s="32"/>
    </x:row>
    <x:row r="15">
      <x:c r="A15" s="32"/>
      <x:c r="B15" s="32"/>
      <x:c r="C15" s="32"/>
      <x:c r="D15" s="32"/>
      <x:c r="E15" s="32"/>
      <x:c r="F15" s="32"/>
      <x:c r="G15" s="32"/>
      <x:c r="H15" s="32"/>
    </x:row>
    <x:row r="16">
      <x:c r="A16" s="34" t="str">
        <x:v>評分尺度</x:v>
      </x:c>
      <x:c r="B16" s="32"/>
      <x:c r="C16" s="32"/>
      <x:c r="D16" s="32"/>
      <x:c r="E16" s="32"/>
      <x:c r="F16" s="32"/>
      <x:c r="G16" s="32"/>
      <x:c r="H16" s="32"/>
    </x:row>
    <x:row r="17">
      <x:c r="A17" s="26" t="str">
        <x:v>尚未測試</x:v>
      </x:c>
      <x:c r="B17" s="32" t="str"/>
      <x:c r="C17" s="32"/>
      <x:c r="D17" s="32"/>
      <x:c r="E17" s="32"/>
      <x:c r="F17" s="32"/>
      <x:c r="G17" s="32"/>
      <x:c r="H17" s="32"/>
    </x:row>
    <x:row r="18">
      <x:c r="A18" s="27" t="str">
        <x:v>通過</x:v>
      </x:c>
      <x:c r="B18" s="32" t="str">
        <x:v>1.0</x:v>
      </x:c>
      <x:c r="C18" s="32"/>
      <x:c r="D18" s="32"/>
      <x:c r="E18" s="32"/>
      <x:c r="F18" s="32"/>
      <x:c r="G18" s="32"/>
      <x:c r="H18" s="32"/>
    </x:row>
    <x:row r="19">
      <x:c r="A19" s="27" t="str">
        <x:v>部分通過</x:v>
      </x:c>
      <x:c r="B19" s="32" t="str">
        <x:v>0.5</x:v>
      </x:c>
      <x:c r="C19" s="32"/>
      <x:c r="D19" s="32"/>
      <x:c r="E19" s="32"/>
      <x:c r="F19" s="32"/>
      <x:c r="G19" s="32"/>
      <x:c r="H19" s="32"/>
    </x:row>
    <x:row r="20">
      <x:c r="A20" s="27" t="str">
        <x:v>未通過</x:v>
      </x:c>
      <x:c r="B20" s="32" t="str">
        <x:v>0</x:v>
      </x:c>
      <x:c r="C20" s="32"/>
      <x:c r="D20" s="32"/>
      <x:c r="E20" s="32"/>
      <x:c r="F20" s="32"/>
      <x:c r="G20" s="32"/>
      <x:c r="H20" s="32"/>
    </x:row>
    <x:row r="21">
      <x:c r="A21" s="28" t="str">
        <x:v>不適用</x:v>
      </x:c>
      <x:c r="B21" s="32" t="str">
        <x:v>有證據時排除</x:v>
      </x:c>
      <x:c r="C21" s="32"/>
      <x:c r="D21" s="32"/>
      <x:c r="E21" s="32"/>
      <x:c r="F21" s="32"/>
      <x:c r="G21" s="32"/>
      <x:c r="H21" s="32"/>
    </x:row>
    <x:row r="22">
      <x:c r="A22" s="32"/>
      <x:c r="B22" s="32"/>
      <x:c r="C22" s="32"/>
      <x:c r="D22" s="32"/>
      <x:c r="E22" s="32"/>
      <x:c r="F22" s="32"/>
      <x:c r="G22" s="32"/>
      <x:c r="H22" s="32"/>
    </x:row>
    <x:row r="23" ht="28" customHeight="1">
      <x:c r="A23" s="30" t="str">
        <x:v>本營運評分表不是法律意見、可及性認證、WCAG 符合聲明或可及性符合報告。法律與契約適用性應由合格專業人員確認。</x:v>
      </x:c>
      <x:c r="B23" s="30"/>
      <x:c r="C23" s="30"/>
      <x:c r="D23" s="30"/>
      <x:c r="E23" s="30"/>
      <x:c r="F23" s="30"/>
      <x:c r="G23" s="30"/>
      <x:c r="H23" s="30"/>
    </x:row>
    <x:row r="24" ht="28" customHeight="1">
      <x:c r="A24" s="30"/>
      <x:c r="B24" s="30"/>
      <x:c r="C24" s="30"/>
      <x:c r="D24" s="30"/>
      <x:c r="E24" s="30"/>
      <x:c r="F24" s="30"/>
      <x:c r="G24" s="30"/>
      <x:c r="H24" s="30"/>
    </x:row>
    <x:row r="25" ht="28" customHeight="1">
      <x:c r="A25" s="30"/>
      <x:c r="B25" s="30"/>
      <x:c r="C25" s="30"/>
      <x:c r="D25" s="30"/>
      <x:c r="E25" s="30"/>
      <x:c r="F25" s="30"/>
      <x:c r="G25" s="30"/>
      <x:c r="H25" s="30"/>
    </x:row>
  </x:sheetData>
  <x:mergeCells>
    <x:mergeCell ref="A2:H2"/>
    <x:mergeCell ref="A3:H3"/>
    <x:mergeCell ref="A9:H9"/>
    <x:mergeCell ref="B10:H10"/>
    <x:mergeCell ref="B11:H11"/>
    <x:mergeCell ref="B12:H12"/>
    <x:mergeCell ref="B13:H13"/>
    <x:mergeCell ref="B14:H14"/>
    <x:mergeCell ref="A16:H16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A6F97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0" hidden="0" customWidth="1"/>
    <x:col min="3" max="3" width="20" hidden="0" customWidth="1"/>
    <x:col min="4" max="4" width="48" hidden="0" customWidth="1"/>
    <x:col min="5" max="5" width="8" hidden="0" customWidth="1"/>
    <x:col min="6" max="6" width="9" hidden="0" customWidth="1"/>
    <x:col min="7" max="7" width="28" hidden="0" customWidth="1"/>
    <x:col min="8" max="8" width="32" hidden="0" customWidth="1"/>
    <x:col min="9" max="9" width="16" hidden="0" customWidth="1"/>
    <x:col min="10" max="10" width="8" hidden="0" customWidth="1"/>
    <x:col min="11" max="11" width="12" hidden="0" customWidth="1"/>
    <x:col min="12" max="12" width="12" hidden="0" customWidth="1"/>
    <x:col min="13" max="13" width="16" hidden="0" customWidth="1"/>
    <x:col min="14" max="14" width="13" hidden="0" customWidth="1"/>
    <x:col min="15" max="15" width="34" hidden="0" customWidth="1"/>
  </x:cols>
  <x:sheetData>
    <x:row r="2">
      <x:c r="A2" s="31" t="str">
        <x:v>2026 企業贈禮可及性評分表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2"/>
      <x:c r="N2" s="32"/>
      <x:c r="O2" s="32"/>
    </x:row>
    <x:row r="3">
      <x:c r="A3" s="33" t="str">
        <x:v>黃色儲存格為可編輯欄位。收集證據後才能填寫狀態。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</x:row>
    <x:row r="4">
      <x:c r="A4" s="32"/>
      <x:c r="B4" s="32"/>
      <x:c r="C4" s="32"/>
      <x:c r="D4" s="32"/>
      <x:c r="E4" s="32"/>
      <x:c r="F4" s="32"/>
      <x:c r="G4" s="32"/>
      <x:c r="H4" s="32"/>
      <x:c r="I4" s="32"/>
      <x:c r="J4" s="32"/>
      <x:c r="K4" s="32"/>
      <x:c r="L4" s="32"/>
      <x:c r="M4" s="32"/>
      <x:c r="N4" s="32"/>
      <x:c r="O4" s="32"/>
    </x:row>
    <x:row r="5">
      <x:c r="A5" s="47" t="str">
        <x:v>編號</x:v>
      </x:c>
      <x:c r="B5" s="48" t="str">
        <x:v>領域</x:v>
      </x:c>
      <x:c r="C5" s="48" t="str">
        <x:v>流程任務</x:v>
      </x:c>
      <x:c r="D5" s="48" t="str">
        <x:v>可觀察準則</x:v>
      </x:c>
      <x:c r="E5" s="48" t="str">
        <x:v>權重</x:v>
      </x:c>
      <x:c r="F5" s="48" t="str">
        <x:v>關鍵</x:v>
      </x:c>
      <x:c r="G5" s="48" t="str">
        <x:v>測試方法</x:v>
      </x:c>
      <x:c r="H5" s="48" t="str">
        <x:v>必要證據</x:v>
      </x:c>
      <x:c r="I5" s="48" t="str">
        <x:v>狀態</x:v>
      </x:c>
      <x:c r="J5" s="48" t="str">
        <x:v>分數</x:v>
      </x:c>
      <x:c r="K5" s="48" t="str">
        <x:v>加權得分</x:v>
      </x:c>
      <x:c r="L5" s="48" t="str">
        <x:v>可計權重</x:v>
      </x:c>
      <x:c r="M5" s="48" t="str">
        <x:v>負責人</x:v>
      </x:c>
      <x:c r="N5" s="48" t="str">
        <x:v>期限</x:v>
      </x:c>
      <x:c r="O5" s="49" t="str">
        <x:v>備註</x:v>
      </x:c>
    </x:row>
    <x:row r="6" ht="54" customHeight="1">
      <x:c r="A6" s="67" t="str">
        <x:v>INV-01</x:v>
      </x:c>
      <x:c r="B6" s="67" t="str">
        <x:v>邀請與溝通</x:v>
      </x:c>
      <x:c r="C6" s="67" t="str">
        <x:v>開啟邀請</x:v>
      </x:c>
      <x:c r="D6" s="67" t="str">
        <x:v>邀請管道提供等值的文字路徑，保留相同的行動指示與期限。</x:v>
      </x:c>
      <x:c r="E6" s="67" t="n">
        <x:v>5</x:v>
      </x:c>
      <x:c r="F6" s="67" t="str">
        <x:v>是</x:v>
      </x:c>
      <x:c r="G6" s="67" t="str">
        <x:v>螢幕閱讀器與純文字檢查</x:v>
      </x:c>
      <x:c r="H6" s="67" t="str">
        <x:v>訊息範本、閱讀順序與連結目的紀錄</x:v>
      </x:c>
      <x:c r="I6" s="68" t="str">
        <x:v>尚未測試</x:v>
      </x:c>
      <x:c r="J6" s="67" t="n">
        <x:f>IF(I6="通過",1,IF(I6="部分通過",0.5,IF(I6="未通過",0,IF(I6="不適用",-2,-1))))</x:f>
        <x:v>-1</x:v>
      </x:c>
      <x:c r="K6" s="67" t="n">
        <x:f>IF(J6&lt;0,0,E6*J6)</x:f>
        <x:v>0</x:v>
      </x:c>
      <x:c r="L6" s="67" t="n">
        <x:f>IF(J6&lt;0,0,E6)</x:f>
        <x:v>0</x:v>
      </x:c>
      <x:c r="M6" s="68" t="str"/>
      <x:c r="N6" s="68"/>
      <x:c r="O6" s="67" t="str">
        <x:v>WCAG 1.1.1、1.3.1；編輯制定的流程要求</x:v>
      </x:c>
    </x:row>
    <x:row r="7" ht="54" customHeight="1">
      <x:c r="A7" s="69" t="str">
        <x:v>INV-02</x:v>
      </x:c>
      <x:c r="B7" s="69" t="str">
        <x:v>邀請與溝通</x:v>
      </x:c>
      <x:c r="C7" s="69" t="str">
        <x:v>理解目的</x:v>
      </x:c>
      <x:c r="D7" s="69" t="str">
        <x:v>主旨、寄件者、目的、期限與下一步以淺白語言說明。</x:v>
      </x:c>
      <x:c r="E7" s="69" t="n">
        <x:v>4</x:v>
      </x:c>
      <x:c r="F7" s="69" t="str">
        <x:v>否</x:v>
      </x:c>
      <x:c r="G7" s="69" t="str">
        <x:v>認知流程檢查</x:v>
      </x:c>
      <x:c r="H7" s="69" t="str">
        <x:v>邀請文案與審查紀錄</x:v>
      </x:c>
      <x:c r="I7" s="70" t="str">
        <x:v>尚未測試</x:v>
      </x:c>
      <x:c r="J7" s="69" t="n">
        <x:f>IF(I7="通過",1,IF(I7="部分通過",0.5,IF(I7="未通過",0,IF(I7="不適用",-2,-1))))</x:f>
        <x:v>-1</x:v>
      </x:c>
      <x:c r="K7" s="69" t="n">
        <x:f>IF(J7&lt;0,0,E7*J7)</x:f>
        <x:v>0</x:v>
      </x:c>
      <x:c r="L7" s="69" t="n">
        <x:f>IF(J7&lt;0,0,E7)</x:f>
        <x:v>0</x:v>
      </x:c>
      <x:c r="M7" s="70" t="str"/>
      <x:c r="N7" s="70"/>
      <x:c r="O7" s="69" t="str">
        <x:v>WCAG 3.1、3.2；編輯制定的流程要求</x:v>
      </x:c>
    </x:row>
    <x:row r="8" ht="54" customHeight="1">
      <x:c r="A8" s="69" t="str">
        <x:v>INV-03</x:v>
      </x:c>
      <x:c r="B8" s="69" t="str">
        <x:v>邀請與溝通</x:v>
      </x:c>
      <x:c r="C8" s="69" t="str">
        <x:v>改用其他管道</x:v>
      </x:c>
      <x:c r="D8" s="69" t="str">
        <x:v>收禮者無須先完成有障礙的流程，即可要求其他溝通管道。</x:v>
      </x:c>
      <x:c r="E8" s="69" t="n">
        <x:v>5</x:v>
      </x:c>
      <x:c r="F8" s="69" t="str">
        <x:v>是</x:v>
      </x:c>
      <x:c r="G8" s="69" t="str">
        <x:v>例外路徑測試</x:v>
      </x:c>
      <x:c r="H8" s="69" t="str">
        <x:v>可用的支援管道與回覆紀錄</x:v>
      </x:c>
      <x:c r="I8" s="70" t="str">
        <x:v>尚未測試</x:v>
      </x:c>
      <x:c r="J8" s="69" t="n">
        <x:f>IF(I8="通過",1,IF(I8="部分通過",0.5,IF(I8="未通過",0,IF(I8="不適用",-2,-1))))</x:f>
        <x:v>-1</x:v>
      </x:c>
      <x:c r="K8" s="69" t="n">
        <x:f>IF(J8&lt;0,0,E8*J8)</x:f>
        <x:v>0</x:v>
      </x:c>
      <x:c r="L8" s="69" t="n">
        <x:f>IF(J8&lt;0,0,E8)</x:f>
        <x:v>0</x:v>
      </x:c>
      <x:c r="M8" s="70" t="str"/>
      <x:c r="N8" s="70"/>
      <x:c r="O8" s="69" t="str">
        <x:v>營運調整建議</x:v>
      </x:c>
    </x:row>
    <x:row r="9" ht="54" customHeight="1">
      <x:c r="A9" s="69" t="str">
        <x:v>INV-04</x:v>
      </x:c>
      <x:c r="B9" s="69" t="str">
        <x:v>邀請與溝通</x:v>
      </x:c>
      <x:c r="C9" s="69" t="str">
        <x:v>避免時間壓力</x:v>
      </x:c>
      <x:c r="D9" s="69" t="str">
        <x:v>工作階段可延長或繼續，已輸入資料不會遺失。</x:v>
      </x:c>
      <x:c r="E9" s="69" t="n">
        <x:v>4</x:v>
      </x:c>
      <x:c r="F9" s="69" t="str">
        <x:v>否</x:v>
      </x:c>
      <x:c r="G9" s="69" t="str">
        <x:v>逾時與續作測試</x:v>
      </x:c>
      <x:c r="H9" s="69" t="str">
        <x:v>工作階段錄影與狀態還原證據</x:v>
      </x:c>
      <x:c r="I9" s="70" t="str">
        <x:v>尚未測試</x:v>
      </x:c>
      <x:c r="J9" s="69" t="n">
        <x:f>IF(I9="通過",1,IF(I9="部分通過",0.5,IF(I9="未通過",0,IF(I9="不適用",-2,-1))))</x:f>
        <x:v>-1</x:v>
      </x:c>
      <x:c r="K9" s="69" t="n">
        <x:f>IF(J9&lt;0,0,E9*J9)</x:f>
        <x:v>0</x:v>
      </x:c>
      <x:c r="L9" s="69" t="n">
        <x:f>IF(J9&lt;0,0,E9)</x:f>
        <x:v>0</x:v>
      </x:c>
      <x:c r="M9" s="70" t="str"/>
      <x:c r="N9" s="70"/>
      <x:c r="O9" s="69" t="str">
        <x:v>WCAG 2.2.1、2.2.6；WAI 表單指引</x:v>
      </x:c>
    </x:row>
    <x:row r="10" ht="54" customHeight="1">
      <x:c r="A10" s="69" t="str">
        <x:v>NAV-01</x:v>
      </x:c>
      <x:c r="B10" s="69" t="str">
        <x:v>導覽與輸入</x:v>
      </x:c>
      <x:c r="C10" s="69" t="str">
        <x:v>不用滑鼠導覽</x:v>
      </x:c>
      <x:c r="D10" s="69" t="str">
        <x:v>所有核心控制項可用鍵盤操作，焦點順序合理、清楚可見且不會受困。</x:v>
      </x:c>
      <x:c r="E10" s="69" t="n">
        <x:v>5</x:v>
      </x:c>
      <x:c r="F10" s="69" t="str">
        <x:v>是</x:v>
      </x:c>
      <x:c r="G10" s="69" t="str">
        <x:v>僅鍵盤測試</x:v>
      </x:c>
      <x:c r="H10" s="69" t="str">
        <x:v>任務錄影與焦點順序紀錄</x:v>
      </x:c>
      <x:c r="I10" s="70" t="str">
        <x:v>尚未測試</x:v>
      </x:c>
      <x:c r="J10" s="69" t="n">
        <x:f>IF(I10="通過",1,IF(I10="部分通過",0.5,IF(I10="未通過",0,IF(I10="不適用",-2,-1))))</x:f>
        <x:v>-1</x:v>
      </x:c>
      <x:c r="K10" s="69" t="n">
        <x:f>IF(J10&lt;0,0,E10*J10)</x:f>
        <x:v>0</x:v>
      </x:c>
      <x:c r="L10" s="69" t="n">
        <x:f>IF(J10&lt;0,0,E10)</x:f>
        <x:v>0</x:v>
      </x:c>
      <x:c r="M10" s="70" t="str"/>
      <x:c r="N10" s="70"/>
      <x:c r="O10" s="69" t="str">
        <x:v>WCAG 2.1.1、2.1.2、2.4.3、2.4.7</x:v>
      </x:c>
    </x:row>
    <x:row r="11" ht="54" customHeight="1">
      <x:c r="A11" s="69" t="str">
        <x:v>NAV-02</x:v>
      </x:c>
      <x:c r="B11" s="69" t="str">
        <x:v>導覽與輸入</x:v>
      </x:c>
      <x:c r="C11" s="69" t="str">
        <x:v>辨識控制項</x:v>
      </x:c>
      <x:c r="D11" s="69" t="str">
        <x:v>欄位與控制項提供可由程式判讀的名稱、角色、狀態與說明。</x:v>
      </x:c>
      <x:c r="E11" s="69" t="n">
        <x:v>5</x:v>
      </x:c>
      <x:c r="F11" s="69" t="str">
        <x:v>是</x:v>
      </x:c>
      <x:c r="G11" s="69" t="str">
        <x:v>螢幕閱讀器檢查</x:v>
      </x:c>
      <x:c r="H11" s="69" t="str">
        <x:v>可及性樹狀結構與語音輸出紀錄</x:v>
      </x:c>
      <x:c r="I11" s="70" t="str">
        <x:v>尚未測試</x:v>
      </x:c>
      <x:c r="J11" s="69" t="n">
        <x:f>IF(I11="通過",1,IF(I11="部分通過",0.5,IF(I11="未通過",0,IF(I11="不適用",-2,-1))))</x:f>
        <x:v>-1</x:v>
      </x:c>
      <x:c r="K11" s="69" t="n">
        <x:f>IF(J11&lt;0,0,E11*J11)</x:f>
        <x:v>0</x:v>
      </x:c>
      <x:c r="L11" s="69" t="n">
        <x:f>IF(J11&lt;0,0,E11)</x:f>
        <x:v>0</x:v>
      </x:c>
      <x:c r="M11" s="70" t="str"/>
      <x:c r="N11" s="70"/>
      <x:c r="O11" s="69" t="str">
        <x:v>WCAG 1.3.1、3.3.2、4.1.2；WAI 表單指引</x:v>
      </x:c>
    </x:row>
    <x:row r="12" ht="54" customHeight="1">
      <x:c r="A12" s="69" t="str">
        <x:v>NAV-03</x:v>
      </x:c>
      <x:c r="B12" s="69" t="str">
        <x:v>導覽與輸入</x:v>
      </x:c>
      <x:c r="C12" s="69" t="str">
        <x:v>修正錯誤</x:v>
      </x:c>
      <x:c r="D12" s="69" t="str">
        <x:v>錯誤指出受影響欄位、說明問題，並保留有效輸入。</x:v>
      </x:c>
      <x:c r="E12" s="69" t="n">
        <x:v>5</x:v>
      </x:c>
      <x:c r="F12" s="69" t="str">
        <x:v>是</x:v>
      </x:c>
      <x:c r="G12" s="69" t="str">
        <x:v>無效輸入測試</x:v>
      </x:c>
      <x:c r="H12" s="69" t="str">
        <x:v>錯誤畫面、通知方式與修正路徑</x:v>
      </x:c>
      <x:c r="I12" s="70" t="str">
        <x:v>尚未測試</x:v>
      </x:c>
      <x:c r="J12" s="69" t="n">
        <x:f>IF(I12="通過",1,IF(I12="部分通過",0.5,IF(I12="未通過",0,IF(I12="不適用",-2,-1))))</x:f>
        <x:v>-1</x:v>
      </x:c>
      <x:c r="K12" s="69" t="n">
        <x:f>IF(J12&lt;0,0,E12*J12)</x:f>
        <x:v>0</x:v>
      </x:c>
      <x:c r="L12" s="69" t="n">
        <x:f>IF(J12&lt;0,0,E12)</x:f>
        <x:v>0</x:v>
      </x:c>
      <x:c r="M12" s="70" t="str"/>
      <x:c r="N12" s="70"/>
      <x:c r="O12" s="69" t="str">
        <x:v>WCAG 3.3.1、3.3.3；WAI 表單指引</x:v>
      </x:c>
    </x:row>
    <x:row r="13" ht="54" customHeight="1">
      <x:c r="A13" s="69" t="str">
        <x:v>NAV-04</x:v>
      </x:c>
      <x:c r="B13" s="69" t="str">
        <x:v>導覽與輸入</x:v>
      </x:c>
      <x:c r="C13" s="69" t="str">
        <x:v>使用觸控或切換控制</x:v>
      </x:c>
      <x:c r="D13" s="69" t="str">
        <x:v>操作目標不要求精細拖曳，且保留其他輸入方式。</x:v>
      </x:c>
      <x:c r="E13" s="69" t="n">
        <x:v>3</x:v>
      </x:c>
      <x:c r="F13" s="69" t="str">
        <x:v>否</x:v>
      </x:c>
      <x:c r="G13" s="69" t="str">
        <x:v>觸控與切換控制測試</x:v>
      </x:c>
      <x:c r="H13" s="69" t="str">
        <x:v>目標尺寸與替代操作證據</x:v>
      </x:c>
      <x:c r="I13" s="70" t="str">
        <x:v>尚未測試</x:v>
      </x:c>
      <x:c r="J13" s="69" t="n">
        <x:f>IF(I13="通過",1,IF(I13="部分通過",0.5,IF(I13="未通過",0,IF(I13="不適用",-2,-1))))</x:f>
        <x:v>-1</x:v>
      </x:c>
      <x:c r="K13" s="69" t="n">
        <x:f>IF(J13&lt;0,0,E13*J13)</x:f>
        <x:v>0</x:v>
      </x:c>
      <x:c r="L13" s="69" t="n">
        <x:f>IF(J13&lt;0,0,E13)</x:f>
        <x:v>0</x:v>
      </x:c>
      <x:c r="M13" s="70" t="str"/>
      <x:c r="N13" s="70"/>
      <x:c r="O13" s="69" t="str">
        <x:v>WCAG 2.5.7、2.5.8</x:v>
      </x:c>
    </x:row>
    <x:row r="14" ht="54" customHeight="1">
      <x:c r="A14" s="69" t="str">
        <x:v>CHO-01</x:v>
      </x:c>
      <x:c r="B14" s="69" t="str">
        <x:v>選禮與內容</x:v>
      </x:c>
      <x:c r="C14" s="69" t="str">
        <x:v>比較禮品</x:v>
      </x:c>
      <x:c r="D14" s="69" t="str">
        <x:v>禮品名稱、用途、主要屬性、限制與供應狀態都有文字說明。</x:v>
      </x:c>
      <x:c r="E14" s="69" t="n">
        <x:v>4</x:v>
      </x:c>
      <x:c r="F14" s="69" t="str">
        <x:v>否</x:v>
      </x:c>
      <x:c r="G14" s="69" t="str">
        <x:v>內容與螢幕閱讀器檢查</x:v>
      </x:c>
      <x:c r="H14" s="69" t="str">
        <x:v>目錄樣本與替代文字</x:v>
      </x:c>
      <x:c r="I14" s="70" t="str">
        <x:v>尚未測試</x:v>
      </x:c>
      <x:c r="J14" s="69" t="n">
        <x:f>IF(I14="通過",1,IF(I14="部分通過",0.5,IF(I14="未通過",0,IF(I14="不適用",-2,-1))))</x:f>
        <x:v>-1</x:v>
      </x:c>
      <x:c r="K14" s="69" t="n">
        <x:f>IF(J14&lt;0,0,E14*J14)</x:f>
        <x:v>0</x:v>
      </x:c>
      <x:c r="L14" s="69" t="n">
        <x:f>IF(J14&lt;0,0,E14)</x:f>
        <x:v>0</x:v>
      </x:c>
      <x:c r="M14" s="70" t="str"/>
      <x:c r="N14" s="70"/>
      <x:c r="O14" s="69" t="str">
        <x:v>WCAG 1.1.1、1.3.1</x:v>
      </x:c>
    </x:row>
    <x:row r="15" ht="54" customHeight="1">
      <x:c r="A15" s="69" t="str">
        <x:v>CHO-02</x:v>
      </x:c>
      <x:c r="B15" s="69" t="str">
        <x:v>選禮與內容</x:v>
      </x:c>
      <x:c r="C15" s="69" t="str">
        <x:v>辨識差異</x:v>
      </x:c>
      <x:c r="D15" s="69" t="str">
        <x:v>選擇不只依賴顏色、圖片或感官位置。</x:v>
      </x:c>
      <x:c r="E15" s="69" t="n">
        <x:v>4</x:v>
      </x:c>
      <x:c r="F15" s="69" t="str">
        <x:v>否</x:v>
      </x:c>
      <x:c r="G15" s="69" t="str">
        <x:v>色彩與非視覺檢查</x:v>
      </x:c>
      <x:c r="H15" s="69" t="str">
        <x:v>比較畫面與文字等值資訊</x:v>
      </x:c>
      <x:c r="I15" s="70" t="str">
        <x:v>尚未測試</x:v>
      </x:c>
      <x:c r="J15" s="69" t="n">
        <x:f>IF(I15="通過",1,IF(I15="部分通過",0.5,IF(I15="未通過",0,IF(I15="不適用",-2,-1))))</x:f>
        <x:v>-1</x:v>
      </x:c>
      <x:c r="K15" s="69" t="n">
        <x:f>IF(J15&lt;0,0,E15*J15)</x:f>
        <x:v>0</x:v>
      </x:c>
      <x:c r="L15" s="69" t="n">
        <x:f>IF(J15&lt;0,0,E15)</x:f>
        <x:v>0</x:v>
      </x:c>
      <x:c r="M15" s="70" t="str"/>
      <x:c r="N15" s="70"/>
      <x:c r="O15" s="69" t="str">
        <x:v>WCAG 1.3.3、1.4.1</x:v>
      </x:c>
    </x:row>
    <x:row r="16" ht="54" customHeight="1">
      <x:c r="A16" s="69" t="str">
        <x:v>CHO-03</x:v>
      </x:c>
      <x:c r="B16" s="69" t="str">
        <x:v>選禮與內容</x:v>
      </x:c>
      <x:c r="C16" s="69" t="str">
        <x:v>調整顯示</x:v>
      </x:c>
      <x:c r="D16" s="69" t="str">
        <x:v>文字放大與重排後，不會失去選擇、價格或確認控制項。</x:v>
      </x:c>
      <x:c r="E16" s="69" t="n">
        <x:v>4</x:v>
      </x:c>
      <x:c r="F16" s="69" t="str">
        <x:v>否</x:v>
      </x:c>
      <x:c r="G16" s="69" t="str">
        <x:v>百分之二百縮放與重排測試</x:v>
      </x:c>
      <x:c r="H16" s="69" t="str">
        <x:v>視窗畫面與任務完成紀錄</x:v>
      </x:c>
      <x:c r="I16" s="70" t="str">
        <x:v>尚未測試</x:v>
      </x:c>
      <x:c r="J16" s="69" t="n">
        <x:f>IF(I16="通過",1,IF(I16="部分通過",0.5,IF(I16="未通過",0,IF(I16="不適用",-2,-1))))</x:f>
        <x:v>-1</x:v>
      </x:c>
      <x:c r="K16" s="69" t="n">
        <x:f>IF(J16&lt;0,0,E16*J16)</x:f>
        <x:v>0</x:v>
      </x:c>
      <x:c r="L16" s="69" t="n">
        <x:f>IF(J16&lt;0,0,E16)</x:f>
        <x:v>0</x:v>
      </x:c>
      <x:c r="M16" s="70" t="str"/>
      <x:c r="N16" s="70"/>
      <x:c r="O16" s="69" t="str">
        <x:v>WCAG 1.4.4、1.4.10</x:v>
      </x:c>
    </x:row>
    <x:row r="17" ht="54" customHeight="1">
      <x:c r="A17" s="69" t="str">
        <x:v>CHO-04</x:v>
      </x:c>
      <x:c r="B17" s="69" t="str">
        <x:v>選禮與內容</x:v>
      </x:c>
      <x:c r="C17" s="69" t="str">
        <x:v>要求替代方案</x:v>
      </x:c>
      <x:c r="D17" s="69" t="str">
        <x:v>品項、尺寸或體驗不適用時，收禮者可選擇可行替代方案。</x:v>
      </x:c>
      <x:c r="E17" s="69" t="n">
        <x:v>5</x:v>
      </x:c>
      <x:c r="F17" s="69" t="str">
        <x:v>是</x:v>
      </x:c>
      <x:c r="G17" s="69" t="str">
        <x:v>調整路徑測試</x:v>
      </x:c>
      <x:c r="H17" s="69" t="str">
        <x:v>替代要求與完成結果</x:v>
      </x:c>
      <x:c r="I17" s="70" t="str">
        <x:v>尚未測試</x:v>
      </x:c>
      <x:c r="J17" s="69" t="n">
        <x:f>IF(I17="通過",1,IF(I17="部分通過",0.5,IF(I17="未通過",0,IF(I17="不適用",-2,-1))))</x:f>
        <x:v>-1</x:v>
      </x:c>
      <x:c r="K17" s="69" t="n">
        <x:f>IF(J17&lt;0,0,E17*J17)</x:f>
        <x:v>0</x:v>
      </x:c>
      <x:c r="L17" s="69" t="n">
        <x:f>IF(J17&lt;0,0,E17)</x:f>
        <x:v>0</x:v>
      </x:c>
      <x:c r="M17" s="70" t="str"/>
      <x:c r="N17" s="70"/>
      <x:c r="O17" s="69" t="str">
        <x:v>編輯制定的流程要求</x:v>
      </x:c>
    </x:row>
    <x:row r="18" ht="54" customHeight="1">
      <x:c r="A18" s="69" t="str">
        <x:v>ADR-01</x:v>
      </x:c>
      <x:c r="B18" s="69" t="str">
        <x:v>地址與配送</x:v>
      </x:c>
      <x:c r="C18" s="69" t="str">
        <x:v>輸入地址</x:v>
      </x:c>
      <x:c r="D18" s="69" t="str">
        <x:v>每個地址欄位都有持續可見的標籤、清楚格式說明，並在適當時提供自動完成。</x:v>
      </x:c>
      <x:c r="E18" s="69" t="n">
        <x:v>5</x:v>
      </x:c>
      <x:c r="F18" s="69" t="str">
        <x:v>是</x:v>
      </x:c>
      <x:c r="G18" s="69" t="str">
        <x:v>鍵盤、螢幕閱讀器與自動完成測試</x:v>
      </x:c>
      <x:c r="H18" s="69" t="str">
        <x:v>欄位對應與完成證據</x:v>
      </x:c>
      <x:c r="I18" s="70" t="str">
        <x:v>尚未測試</x:v>
      </x:c>
      <x:c r="J18" s="69" t="n">
        <x:f>IF(I18="通過",1,IF(I18="部分通過",0.5,IF(I18="未通過",0,IF(I18="不適用",-2,-1))))</x:f>
        <x:v>-1</x:v>
      </x:c>
      <x:c r="K18" s="69" t="n">
        <x:f>IF(J18&lt;0,0,E18*J18)</x:f>
        <x:v>0</x:v>
      </x:c>
      <x:c r="L18" s="69" t="n">
        <x:f>IF(J18&lt;0,0,E18)</x:f>
        <x:v>0</x:v>
      </x:c>
      <x:c r="M18" s="70" t="str"/>
      <x:c r="N18" s="70"/>
      <x:c r="O18" s="69" t="str">
        <x:v>WCAG 1.3.5、3.3.2；WAI 表單指引</x:v>
      </x:c>
    </x:row>
    <x:row r="19" ht="54" customHeight="1">
      <x:c r="A19" s="69" t="str">
        <x:v>ADR-02</x:v>
      </x:c>
      <x:c r="B19" s="69" t="str">
        <x:v>地址與配送</x:v>
      </x:c>
      <x:c r="C19" s="69" t="str">
        <x:v>檢查送出內容</x:v>
      </x:c>
      <x:c r="D19" s="69" t="str">
        <x:v>最終送出前可檢查、修正並確認配送資料。</x:v>
      </x:c>
      <x:c r="E19" s="69" t="n">
        <x:v>4</x:v>
      </x:c>
      <x:c r="F19" s="69" t="str">
        <x:v>否</x:v>
      </x:c>
      <x:c r="G19" s="69" t="str">
        <x:v>錯誤預防測試</x:v>
      </x:c>
      <x:c r="H19" s="69" t="str">
        <x:v>檢查畫面與成功修正紀錄</x:v>
      </x:c>
      <x:c r="I19" s="70" t="str">
        <x:v>尚未測試</x:v>
      </x:c>
      <x:c r="J19" s="69" t="n">
        <x:f>IF(I19="通過",1,IF(I19="部分通過",0.5,IF(I19="未通過",0,IF(I19="不適用",-2,-1))))</x:f>
        <x:v>-1</x:v>
      </x:c>
      <x:c r="K19" s="69" t="n">
        <x:f>IF(J19&lt;0,0,E19*J19)</x:f>
        <x:v>0</x:v>
      </x:c>
      <x:c r="L19" s="69" t="n">
        <x:f>IF(J19&lt;0,0,E19)</x:f>
        <x:v>0</x:v>
      </x:c>
      <x:c r="M19" s="70" t="str"/>
      <x:c r="N19" s="70"/>
      <x:c r="O19" s="69" t="str">
        <x:v>WCAG 3.3.4、3.3.6</x:v>
      </x:c>
    </x:row>
    <x:row r="20" ht="54" customHeight="1">
      <x:c r="A20" s="69" t="str">
        <x:v>ADR-03</x:v>
      </x:c>
      <x:c r="B20" s="69" t="str">
        <x:v>地址與配送</x:v>
      </x:c>
      <x:c r="C20" s="69" t="str">
        <x:v>追蹤配送</x:v>
      </x:c>
      <x:c r="D20" s="69" t="str">
        <x:v>狀態訊息可被輔助科技取得，且不只靠顏色傳達。</x:v>
      </x:c>
      <x:c r="E20" s="69" t="n">
        <x:v>4</x:v>
      </x:c>
      <x:c r="F20" s="69" t="str">
        <x:v>否</x:v>
      </x:c>
      <x:c r="G20" s="69" t="str">
        <x:v>即時狀態與通知測試</x:v>
      </x:c>
      <x:c r="H20" s="69" t="str">
        <x:v>狀態通知與管道樣本</x:v>
      </x:c>
      <x:c r="I20" s="70" t="str">
        <x:v>尚未測試</x:v>
      </x:c>
      <x:c r="J20" s="69" t="n">
        <x:f>IF(I20="通過",1,IF(I20="部分通過",0.5,IF(I20="未通過",0,IF(I20="不適用",-2,-1))))</x:f>
        <x:v>-1</x:v>
      </x:c>
      <x:c r="K20" s="69" t="n">
        <x:f>IF(J20&lt;0,0,E20*J20)</x:f>
        <x:v>0</x:v>
      </x:c>
      <x:c r="L20" s="69" t="n">
        <x:f>IF(J20&lt;0,0,E20)</x:f>
        <x:v>0</x:v>
      </x:c>
      <x:c r="M20" s="70" t="str"/>
      <x:c r="N20" s="70"/>
      <x:c r="O20" s="69" t="str">
        <x:v>WCAG 1.4.1、4.1.3</x:v>
      </x:c>
    </x:row>
    <x:row r="21" ht="54" customHeight="1">
      <x:c r="A21" s="69" t="str">
        <x:v>ADR-04</x:v>
      </x:c>
      <x:c r="B21" s="69" t="str">
        <x:v>地址與配送</x:v>
      </x:c>
      <x:c r="C21" s="69" t="str">
        <x:v>處理配送例外</x:v>
      </x:c>
      <x:c r="D21" s="69" t="str">
        <x:v>改期、取件、簽收與安全放置等可及替代方案已記錄並測試。</x:v>
      </x:c>
      <x:c r="E21" s="69" t="n">
        <x:v>5</x:v>
      </x:c>
      <x:c r="F21" s="69" t="str">
        <x:v>是</x:v>
      </x:c>
      <x:c r="G21" s="69" t="str">
        <x:v>物流例外演練</x:v>
      </x:c>
      <x:c r="H21" s="69" t="str">
        <x:v>作業手冊、測試案例與解決結果</x:v>
      </x:c>
      <x:c r="I21" s="70" t="str">
        <x:v>尚未測試</x:v>
      </x:c>
      <x:c r="J21" s="69" t="n">
        <x:f>IF(I21="通過",1,IF(I21="部分通過",0.5,IF(I21="未通過",0,IF(I21="不適用",-2,-1))))</x:f>
        <x:v>-1</x:v>
      </x:c>
      <x:c r="K21" s="69" t="n">
        <x:f>IF(J21&lt;0,0,E21*J21)</x:f>
        <x:v>0</x:v>
      </x:c>
      <x:c r="L21" s="69" t="n">
        <x:f>IF(J21&lt;0,0,E21)</x:f>
        <x:v>0</x:v>
      </x:c>
      <x:c r="M21" s="70" t="str"/>
      <x:c r="N21" s="70"/>
      <x:c r="O21" s="69" t="str">
        <x:v>營運調整建議</x:v>
      </x:c>
    </x:row>
    <x:row r="22" ht="54" customHeight="1">
      <x:c r="A22" s="69" t="str">
        <x:v>SUP-01</x:v>
      </x:c>
      <x:c r="B22" s="69" t="str">
        <x:v>支援與復原</x:v>
      </x:c>
      <x:c r="C22" s="69" t="str">
        <x:v>尋找協助</x:v>
      </x:c>
      <x:c r="D22" s="69" t="str">
        <x:v>協助入口位置一致，並至少提供一種可及的文字管道。</x:v>
      </x:c>
      <x:c r="E22" s="69" t="n">
        <x:v>5</x:v>
      </x:c>
      <x:c r="F22" s="69" t="str">
        <x:v>是</x:v>
      </x:c>
      <x:c r="G22" s="69" t="str">
        <x:v>跨頁與管道測試</x:v>
      </x:c>
      <x:c r="H22" s="69" t="str">
        <x:v>協助入口位置與成功聯絡紀錄</x:v>
      </x:c>
      <x:c r="I22" s="70" t="str">
        <x:v>尚未測試</x:v>
      </x:c>
      <x:c r="J22" s="69" t="n">
        <x:f>IF(I22="通過",1,IF(I22="部分通過",0.5,IF(I22="未通過",0,IF(I22="不適用",-2,-1))))</x:f>
        <x:v>-1</x:v>
      </x:c>
      <x:c r="K22" s="69" t="n">
        <x:f>IF(J22&lt;0,0,E22*J22)</x:f>
        <x:v>0</x:v>
      </x:c>
      <x:c r="L22" s="69" t="n">
        <x:f>IF(J22&lt;0,0,E22)</x:f>
        <x:v>0</x:v>
      </x:c>
      <x:c r="M22" s="70" t="str"/>
      <x:c r="N22" s="70"/>
      <x:c r="O22" s="69" t="str">
        <x:v>WCAG 3.2.6；營運要求</x:v>
      </x:c>
    </x:row>
    <x:row r="23" ht="54" customHeight="1">
      <x:c r="A23" s="69" t="str">
        <x:v>SUP-02</x:v>
      </x:c>
      <x:c r="B23" s="69" t="str">
        <x:v>支援與復原</x:v>
      </x:c>
      <x:c r="C23" s="69" t="str">
        <x:v>說明可及需求</x:v>
      </x:c>
      <x:c r="D23" s="69" t="str">
        <x:v>客服取得同意後，僅記錄完成調整所需的最少資料。</x:v>
      </x:c>
      <x:c r="E23" s="69" t="n">
        <x:v>5</x:v>
      </x:c>
      <x:c r="F23" s="69" t="str">
        <x:v>是</x:v>
      </x:c>
      <x:c r="G23" s="69" t="str">
        <x:v>客服角色演練與隱私檢查</x:v>
      </x:c>
      <x:c r="H23" s="69" t="str">
        <x:v>話術、同意文字與保存規則</x:v>
      </x:c>
      <x:c r="I23" s="70" t="str">
        <x:v>尚未測試</x:v>
      </x:c>
      <x:c r="J23" s="69" t="n">
        <x:f>IF(I23="通過",1,IF(I23="部分通過",0.5,IF(I23="未通過",0,IF(I23="不適用",-2,-1))))</x:f>
        <x:v>-1</x:v>
      </x:c>
      <x:c r="K23" s="69" t="n">
        <x:f>IF(J23&lt;0,0,E23*J23)</x:f>
        <x:v>0</x:v>
      </x:c>
      <x:c r="L23" s="69" t="n">
        <x:f>IF(J23&lt;0,0,E23)</x:f>
        <x:v>0</x:v>
      </x:c>
      <x:c r="M23" s="70" t="str"/>
      <x:c r="N23" s="70"/>
      <x:c r="O23" s="69" t="str">
        <x:v>編輯制定的隱私與調整要求</x:v>
      </x:c>
    </x:row>
    <x:row r="24" ht="54" customHeight="1">
      <x:c r="A24" s="69" t="str">
        <x:v>SUP-03</x:v>
      </x:c>
      <x:c r="B24" s="69" t="str">
        <x:v>支援與復原</x:v>
      </x:c>
      <x:c r="C24" s="69" t="str">
        <x:v>從失敗復原</x:v>
      </x:c>
      <x:c r="D24" s="69" t="str">
        <x:v>客服可還原邀請、選禮或配送進度，不強迫全部重來。</x:v>
      </x:c>
      <x:c r="E24" s="69" t="n">
        <x:v>4</x:v>
      </x:c>
      <x:c r="F24" s="69" t="str">
        <x:v>否</x:v>
      </x:c>
      <x:c r="G24" s="69" t="str">
        <x:v>復原演練</x:v>
      </x:c>
      <x:c r="H24" s="69" t="str">
        <x:v>案例時間軸與還原狀態</x:v>
      </x:c>
      <x:c r="I24" s="70" t="str">
        <x:v>尚未測試</x:v>
      </x:c>
      <x:c r="J24" s="69" t="n">
        <x:f>IF(I24="通過",1,IF(I24="部分通過",0.5,IF(I24="未通過",0,IF(I24="不適用",-2,-1))))</x:f>
        <x:v>-1</x:v>
      </x:c>
      <x:c r="K24" s="69" t="n">
        <x:f>IF(J24&lt;0,0,E24*J24)</x:f>
        <x:v>0</x:v>
      </x:c>
      <x:c r="L24" s="69" t="n">
        <x:f>IF(J24&lt;0,0,E24)</x:f>
        <x:v>0</x:v>
      </x:c>
      <x:c r="M24" s="70" t="str"/>
      <x:c r="N24" s="70"/>
      <x:c r="O24" s="69" t="str">
        <x:v>WCAG 3.3.7；營運要求</x:v>
      </x:c>
    </x:row>
    <x:row r="25" ht="54" customHeight="1">
      <x:c r="A25" s="69" t="str">
        <x:v>SUP-04</x:v>
      </x:c>
      <x:c r="B25" s="69" t="str">
        <x:v>支援與復原</x:v>
      </x:c>
      <x:c r="C25" s="69" t="str">
        <x:v>安全升級處理</x:v>
      </x:c>
      <x:c r="D25" s="69" t="str">
        <x:v>未解決的可及障礙有具名負責人、服務目標與對收禮者的更新頻率。</x:v>
      </x:c>
      <x:c r="E25" s="69" t="n">
        <x:v>4</x:v>
      </x:c>
      <x:c r="F25" s="69" t="str">
        <x:v>否</x:v>
      </x:c>
      <x:c r="G25" s="69" t="str">
        <x:v>升級桌上演練</x:v>
      </x:c>
      <x:c r="H25" s="69" t="str">
        <x:v>負責人、回應目標與溝通紀錄</x:v>
      </x:c>
      <x:c r="I25" s="70" t="str">
        <x:v>尚未測試</x:v>
      </x:c>
      <x:c r="J25" s="69" t="n">
        <x:f>IF(I25="通過",1,IF(I25="部分通過",0.5,IF(I25="未通過",0,IF(I25="不適用",-2,-1))))</x:f>
        <x:v>-1</x:v>
      </x:c>
      <x:c r="K25" s="69" t="n">
        <x:f>IF(J25&lt;0,0,E25*J25)</x:f>
        <x:v>0</x:v>
      </x:c>
      <x:c r="L25" s="69" t="n">
        <x:f>IF(J25&lt;0,0,E25)</x:f>
        <x:v>0</x:v>
      </x:c>
      <x:c r="M25" s="70" t="str"/>
      <x:c r="N25" s="70"/>
      <x:c r="O25" s="69" t="str">
        <x:v>營運治理建議</x:v>
      </x:c>
    </x:row>
    <x:row r="26" ht="54" customHeight="1">
      <x:c r="A26" s="69" t="str">
        <x:v>GOV-01</x:v>
      </x:c>
      <x:c r="B26" s="69" t="str">
        <x:v>治理與證據</x:v>
      </x:c>
      <x:c r="C26" s="69" t="str">
        <x:v>定義驗收</x:v>
      </x:c>
      <x:c r="D26" s="69" t="str">
        <x:v>採購在選商前定義任務型可及準則與必要證據。</x:v>
      </x:c>
      <x:c r="E26" s="69" t="n">
        <x:v>5</x:v>
      </x:c>
      <x:c r="F26" s="69" t="str">
        <x:v>是</x:v>
      </x:c>
      <x:c r="G26" s="69" t="str">
        <x:v>需求追溯檢查</x:v>
      </x:c>
      <x:c r="H26" s="69" t="str">
        <x:v>核准需求與追溯矩陣</x:v>
      </x:c>
      <x:c r="I26" s="70" t="str">
        <x:v>尚未測試</x:v>
      </x:c>
      <x:c r="J26" s="69" t="n">
        <x:f>IF(I26="通過",1,IF(I26="部分通過",0.5,IF(I26="未通過",0,IF(I26="不適用",-2,-1))))</x:f>
        <x:v>-1</x:v>
      </x:c>
      <x:c r="K26" s="69" t="n">
        <x:f>IF(J26&lt;0,0,E26*J26)</x:f>
        <x:v>0</x:v>
      </x:c>
      <x:c r="L26" s="69" t="n">
        <x:f>IF(J26&lt;0,0,E26)</x:f>
        <x:v>0</x:v>
      </x:c>
      <x:c r="M26" s="70" t="str"/>
      <x:c r="N26" s="70"/>
      <x:c r="O26" s="69" t="str">
        <x:v>Section 508 採購脈絡；編輯制定要求</x:v>
      </x:c>
    </x:row>
    <x:row r="27" ht="54" customHeight="1">
      <x:c r="A27" s="69" t="str">
        <x:v>GOV-02</x:v>
      </x:c>
      <x:c r="B27" s="69" t="str">
        <x:v>治理與證據</x:v>
      </x:c>
      <x:c r="C27" s="69" t="str">
        <x:v>評估供應商證據</x:v>
      </x:c>
      <x:c r="D27" s="69" t="str">
        <x:v>依產品範圍、版本、測試日期、方法與已知限制檢查聲明。</x:v>
      </x:c>
      <x:c r="E27" s="69" t="n">
        <x:v>5</x:v>
      </x:c>
      <x:c r="F27" s="69" t="str">
        <x:v>是</x:v>
      </x:c>
      <x:c r="G27" s="69" t="str">
        <x:v>證據品質檢查</x:v>
      </x:c>
      <x:c r="H27" s="69" t="str">
        <x:v>可及性符合報告或等值文件與問題紀錄</x:v>
      </x:c>
      <x:c r="I27" s="70" t="str">
        <x:v>尚未測試</x:v>
      </x:c>
      <x:c r="J27" s="69" t="n">
        <x:f>IF(I27="通過",1,IF(I27="部分通過",0.5,IF(I27="未通過",0,IF(I27="不適用",-2,-1))))</x:f>
        <x:v>-1</x:v>
      </x:c>
      <x:c r="K27" s="69" t="n">
        <x:f>IF(J27&lt;0,0,E27*J27)</x:f>
        <x:v>0</x:v>
      </x:c>
      <x:c r="L27" s="69" t="n">
        <x:f>IF(J27&lt;0,0,E27)</x:f>
        <x:v>0</x:v>
      </x:c>
      <x:c r="M27" s="70" t="str"/>
      <x:c r="N27" s="70"/>
      <x:c r="O27" s="69" t="str">
        <x:v>Section508.gov 報告指引</x:v>
      </x:c>
    </x:row>
    <x:row r="28" ht="54" customHeight="1">
      <x:c r="A28" s="69" t="str">
        <x:v>GOV-03</x:v>
      </x:c>
      <x:c r="B28" s="69" t="str">
        <x:v>治理與證據</x:v>
      </x:c>
      <x:c r="C28" s="69" t="str">
        <x:v>納入身心障礙使用者</x:v>
      </x:c>
      <x:c r="D28" s="69" t="str">
        <x:v>人工評估納入使用相關輔助科技的人員，並合理支付參與費。</x:v>
      </x:c>
      <x:c r="E28" s="69" t="n">
        <x:v>4</x:v>
      </x:c>
      <x:c r="F28" s="69" t="str">
        <x:v>否</x:v>
      </x:c>
      <x:c r="G28" s="69" t="str">
        <x:v>研究計畫檢查</x:v>
      </x:c>
      <x:c r="H28" s="69" t="str">
        <x:v>參與者計畫、同意與發現</x:v>
      </x:c>
      <x:c r="I28" s="70" t="str">
        <x:v>尚未測試</x:v>
      </x:c>
      <x:c r="J28" s="69" t="n">
        <x:f>IF(I28="通過",1,IF(I28="部分通過",0.5,IF(I28="未通過",0,IF(I28="不適用",-2,-1))))</x:f>
        <x:v>-1</x:v>
      </x:c>
      <x:c r="K28" s="69" t="n">
        <x:f>IF(J28&lt;0,0,E28*J28)</x:f>
        <x:v>0</x:v>
      </x:c>
      <x:c r="L28" s="69" t="n">
        <x:f>IF(J28&lt;0,0,E28)</x:f>
        <x:v>0</x:v>
      </x:c>
      <x:c r="M28" s="70" t="str"/>
      <x:c r="N28" s="70"/>
      <x:c r="O28" s="69" t="str">
        <x:v>WCAG 評估原則；編輯建議</x:v>
      </x:c>
    </x:row>
    <x:row r="29" ht="54" customHeight="1">
      <x:c r="A29" s="71" t="str">
        <x:v>GOV-04</x:v>
      </x:c>
      <x:c r="B29" s="71" t="str">
        <x:v>治理與證據</x:v>
      </x:c>
      <x:c r="C29" s="71" t="str">
        <x:v>變更後重測</x:v>
      </x:c>
      <x:c r="D29" s="71" t="str">
        <x:v>邀請、目錄、表單、物流商或客服重大變更時，啟動範圍明確的回歸測試。</x:v>
      </x:c>
      <x:c r="E29" s="71" t="n">
        <x:v>4</x:v>
      </x:c>
      <x:c r="F29" s="71" t="str">
        <x:v>否</x:v>
      </x:c>
      <x:c r="G29" s="71" t="str">
        <x:v>變更控制稽核</x:v>
      </x:c>
      <x:c r="H29" s="71" t="str">
        <x:v>發布紀錄與回歸證據</x:v>
      </x:c>
      <x:c r="I29" s="72" t="str">
        <x:v>尚未測試</x:v>
      </x:c>
      <x:c r="J29" s="71" t="n">
        <x:f>IF(I29="通過",1,IF(I29="部分通過",0.5,IF(I29="未通過",0,IF(I29="不適用",-2,-1))))</x:f>
        <x:v>-1</x:v>
      </x:c>
      <x:c r="K29" s="71" t="n">
        <x:f>IF(J29&lt;0,0,E29*J29)</x:f>
        <x:v>0</x:v>
      </x:c>
      <x:c r="L29" s="71" t="n">
        <x:f>IF(J29&lt;0,0,E29)</x:f>
        <x:v>0</x:v>
      </x:c>
      <x:c r="M29" s="72" t="str"/>
      <x:c r="N29" s="72"/>
      <x:c r="O29" s="71" t="str">
        <x:v>營運治理建議</x:v>
      </x:c>
    </x:row>
  </x:sheetData>
  <x:mergeCells>
    <x:mergeCell ref="A2:O2"/>
    <x:mergeCell ref="A3:O3"/>
  </x:mergeCells>
  <x:dataValidations count="1">
    <x:dataValidation type="list" sqref="I6:I29">
      <x:formula1>"尚未測試,通過,部分通過,未通過,不適用"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852654600f4ce4"/>
  </x:tableParts>
</x:worksheet>
</file>

<file path=xl/worksheets/sheet3.xml><?xml version="1.0" encoding="utf-8"?>
<x:worksheet xmlns:x="http://schemas.openxmlformats.org/spreadsheetml/2006/main">
  <x:sheetPr>
    <x:tabColor rgb="FF2A6F9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16" hidden="0" customWidth="1"/>
    <x:col min="5" max="5" width="14" hidden="0" customWidth="1"/>
    <x:col min="6" max="6" width="24" hidden="0" customWidth="1"/>
    <x:col min="7" max="7" width="18" hidden="0" customWidth="1"/>
    <x:col min="8" max="8" width="34" hidden="0" customWidth="1"/>
  </x:cols>
  <x:sheetData>
    <x:row r="2">
      <x:c r="A2" s="31" t="str">
        <x:v>測試計畫</x:v>
      </x:c>
      <x:c r="B2" s="32"/>
      <x:c r="C2" s="32"/>
      <x:c r="D2" s="32"/>
      <x:c r="E2" s="32"/>
      <x:c r="F2" s="32"/>
      <x:c r="G2" s="32"/>
      <x:c r="H2" s="32"/>
    </x:row>
    <x:row r="3">
      <x:c r="A3" s="32"/>
      <x:c r="B3" s="32"/>
      <x:c r="C3" s="32"/>
      <x:c r="D3" s="32"/>
      <x:c r="E3" s="32"/>
      <x:c r="F3" s="32"/>
      <x:c r="G3" s="32"/>
      <x:c r="H3" s="32"/>
    </x:row>
    <x:row r="4">
      <x:c r="A4" s="32"/>
      <x:c r="B4" s="32"/>
      <x:c r="C4" s="32"/>
      <x:c r="D4" s="32"/>
      <x:c r="E4" s="32"/>
      <x:c r="F4" s="32"/>
      <x:c r="G4" s="32"/>
      <x:c r="H4" s="32"/>
    </x:row>
    <x:row r="5">
      <x:c r="A5" s="47" t="str">
        <x:v>準則編號</x:v>
      </x:c>
      <x:c r="B5" s="48" t="str">
        <x:v>證據類型</x:v>
      </x:c>
      <x:c r="C5" s="48" t="str">
        <x:v>證據網址或檔案編號</x:v>
      </x:c>
      <x:c r="D5" s="48" t="str">
        <x:v>測試者</x:v>
      </x:c>
      <x:c r="E5" s="48" t="str">
        <x:v>測試日期</x:v>
      </x:c>
      <x:c r="F5" s="48" t="str">
        <x:v>輔助科技／裝置</x:v>
      </x:c>
      <x:c r="G5" s="48" t="str">
        <x:v>結果</x:v>
      </x:c>
      <x:c r="H5" s="49" t="str">
        <x:v>備註</x:v>
      </x:c>
    </x:row>
    <x:row r="6">
      <x:c r="A6" s="77" t="str"/>
      <x:c r="B6" s="77" t="str"/>
      <x:c r="C6" s="77" t="str"/>
      <x:c r="D6" s="77" t="str"/>
      <x:c r="E6" s="78" t="str"/>
      <x:c r="F6" s="77" t="str"/>
      <x:c r="G6" s="77" t="str"/>
      <x:c r="H6" s="77" t="str"/>
    </x:row>
    <x:row r="7">
      <x:c r="A7" s="77" t="str"/>
      <x:c r="B7" s="77" t="str"/>
      <x:c r="C7" s="77" t="str"/>
      <x:c r="D7" s="77" t="str"/>
      <x:c r="E7" s="78" t="str"/>
      <x:c r="F7" s="77" t="str"/>
      <x:c r="G7" s="77" t="str"/>
      <x:c r="H7" s="77" t="str"/>
    </x:row>
    <x:row r="8">
      <x:c r="A8" s="77" t="str"/>
      <x:c r="B8" s="77" t="str"/>
      <x:c r="C8" s="77" t="str"/>
      <x:c r="D8" s="77" t="str"/>
      <x:c r="E8" s="78" t="str"/>
      <x:c r="F8" s="77" t="str"/>
      <x:c r="G8" s="77" t="str"/>
      <x:c r="H8" s="77" t="str"/>
    </x:row>
    <x:row r="9">
      <x:c r="A9" s="77" t="str"/>
      <x:c r="B9" s="77" t="str"/>
      <x:c r="C9" s="77" t="str"/>
      <x:c r="D9" s="77" t="str"/>
      <x:c r="E9" s="78" t="str"/>
      <x:c r="F9" s="77" t="str"/>
      <x:c r="G9" s="77" t="str"/>
      <x:c r="H9" s="77" t="str"/>
    </x:row>
    <x:row r="10">
      <x:c r="A10" s="77" t="str"/>
      <x:c r="B10" s="77" t="str"/>
      <x:c r="C10" s="77" t="str"/>
      <x:c r="D10" s="77" t="str"/>
      <x:c r="E10" s="78" t="str"/>
      <x:c r="F10" s="77" t="str"/>
      <x:c r="G10" s="77" t="str"/>
      <x:c r="H10" s="77" t="str"/>
    </x:row>
    <x:row r="11">
      <x:c r="A11" s="77" t="str"/>
      <x:c r="B11" s="77" t="str"/>
      <x:c r="C11" s="77" t="str"/>
      <x:c r="D11" s="77" t="str"/>
      <x:c r="E11" s="78" t="str"/>
      <x:c r="F11" s="77" t="str"/>
      <x:c r="G11" s="77" t="str"/>
      <x:c r="H11" s="77" t="str"/>
    </x:row>
    <x:row r="12">
      <x:c r="A12" s="77" t="str"/>
      <x:c r="B12" s="77" t="str"/>
      <x:c r="C12" s="77" t="str"/>
      <x:c r="D12" s="77" t="str"/>
      <x:c r="E12" s="78" t="str"/>
      <x:c r="F12" s="77" t="str"/>
      <x:c r="G12" s="77" t="str"/>
      <x:c r="H12" s="77" t="str"/>
    </x:row>
    <x:row r="13">
      <x:c r="A13" s="77" t="str"/>
      <x:c r="B13" s="77" t="str"/>
      <x:c r="C13" s="77" t="str"/>
      <x:c r="D13" s="77" t="str"/>
      <x:c r="E13" s="78" t="str"/>
      <x:c r="F13" s="77" t="str"/>
      <x:c r="G13" s="77" t="str"/>
      <x:c r="H13" s="77" t="str"/>
    </x:row>
    <x:row r="14">
      <x:c r="A14" s="77" t="str"/>
      <x:c r="B14" s="77" t="str"/>
      <x:c r="C14" s="77" t="str"/>
      <x:c r="D14" s="77" t="str"/>
      <x:c r="E14" s="78" t="str"/>
      <x:c r="F14" s="77" t="str"/>
      <x:c r="G14" s="77" t="str"/>
      <x:c r="H14" s="77" t="str"/>
    </x:row>
    <x:row r="15">
      <x:c r="A15" s="77" t="str"/>
      <x:c r="B15" s="77" t="str"/>
      <x:c r="C15" s="77" t="str"/>
      <x:c r="D15" s="77" t="str"/>
      <x:c r="E15" s="78" t="str"/>
      <x:c r="F15" s="77" t="str"/>
      <x:c r="G15" s="77" t="str"/>
      <x:c r="H15" s="77" t="str"/>
    </x:row>
    <x:row r="16">
      <x:c r="A16" s="77" t="str"/>
      <x:c r="B16" s="77" t="str"/>
      <x:c r="C16" s="77" t="str"/>
      <x:c r="D16" s="77" t="str"/>
      <x:c r="E16" s="78" t="str"/>
      <x:c r="F16" s="77" t="str"/>
      <x:c r="G16" s="77" t="str"/>
      <x:c r="H16" s="77" t="str"/>
    </x:row>
    <x:row r="17">
      <x:c r="A17" s="77" t="str"/>
      <x:c r="B17" s="77" t="str"/>
      <x:c r="C17" s="77" t="str"/>
      <x:c r="D17" s="77" t="str"/>
      <x:c r="E17" s="78" t="str"/>
      <x:c r="F17" s="77" t="str"/>
      <x:c r="G17" s="77" t="str"/>
      <x:c r="H17" s="77" t="str"/>
    </x:row>
    <x:row r="18">
      <x:c r="A18" s="77" t="str"/>
      <x:c r="B18" s="77" t="str"/>
      <x:c r="C18" s="77" t="str"/>
      <x:c r="D18" s="77" t="str"/>
      <x:c r="E18" s="78" t="str"/>
      <x:c r="F18" s="77" t="str"/>
      <x:c r="G18" s="77" t="str"/>
      <x:c r="H18" s="77" t="str"/>
    </x:row>
    <x:row r="19">
      <x:c r="A19" s="77" t="str"/>
      <x:c r="B19" s="77" t="str"/>
      <x:c r="C19" s="77" t="str"/>
      <x:c r="D19" s="77" t="str"/>
      <x:c r="E19" s="78" t="str"/>
      <x:c r="F19" s="77" t="str"/>
      <x:c r="G19" s="77" t="str"/>
      <x:c r="H19" s="77" t="str"/>
    </x:row>
    <x:row r="20">
      <x:c r="A20" s="77" t="str"/>
      <x:c r="B20" s="77" t="str"/>
      <x:c r="C20" s="77" t="str"/>
      <x:c r="D20" s="77" t="str"/>
      <x:c r="E20" s="78" t="str"/>
      <x:c r="F20" s="77" t="str"/>
      <x:c r="G20" s="77" t="str"/>
      <x:c r="H20" s="77" t="str"/>
    </x:row>
    <x:row r="21">
      <x:c r="A21" s="77" t="str"/>
      <x:c r="B21" s="77" t="str"/>
      <x:c r="C21" s="77" t="str"/>
      <x:c r="D21" s="77" t="str"/>
      <x:c r="E21" s="78" t="str"/>
      <x:c r="F21" s="77" t="str"/>
      <x:c r="G21" s="77" t="str"/>
      <x:c r="H21" s="77" t="str"/>
    </x:row>
    <x:row r="22">
      <x:c r="A22" s="77" t="str"/>
      <x:c r="B22" s="77" t="str"/>
      <x:c r="C22" s="77" t="str"/>
      <x:c r="D22" s="77" t="str"/>
      <x:c r="E22" s="78" t="str"/>
      <x:c r="F22" s="77" t="str"/>
      <x:c r="G22" s="77" t="str"/>
      <x:c r="H22" s="77" t="str"/>
    </x:row>
    <x:row r="23">
      <x:c r="A23" s="77" t="str"/>
      <x:c r="B23" s="77" t="str"/>
      <x:c r="C23" s="77" t="str"/>
      <x:c r="D23" s="77" t="str"/>
      <x:c r="E23" s="78" t="str"/>
      <x:c r="F23" s="77" t="str"/>
      <x:c r="G23" s="77" t="str"/>
      <x:c r="H23" s="77" t="str"/>
    </x:row>
    <x:row r="24">
      <x:c r="A24" s="77" t="str"/>
      <x:c r="B24" s="77" t="str"/>
      <x:c r="C24" s="77" t="str"/>
      <x:c r="D24" s="77" t="str"/>
      <x:c r="E24" s="78" t="str"/>
      <x:c r="F24" s="77" t="str"/>
      <x:c r="G24" s="77" t="str"/>
      <x:c r="H24" s="77" t="str"/>
    </x:row>
    <x:row r="25">
      <x:c r="A25" s="77" t="str"/>
      <x:c r="B25" s="77" t="str"/>
      <x:c r="C25" s="77" t="str"/>
      <x:c r="D25" s="77" t="str"/>
      <x:c r="E25" s="78" t="str"/>
      <x:c r="F25" s="77" t="str"/>
      <x:c r="G25" s="77" t="str"/>
      <x:c r="H25" s="77" t="str"/>
    </x:row>
    <x:row r="26">
      <x:c r="A26" s="77" t="str"/>
      <x:c r="B26" s="77" t="str"/>
      <x:c r="C26" s="77" t="str"/>
      <x:c r="D26" s="77" t="str"/>
      <x:c r="E26" s="78" t="str"/>
      <x:c r="F26" s="77" t="str"/>
      <x:c r="G26" s="77" t="str"/>
      <x:c r="H26" s="77" t="str"/>
    </x:row>
    <x:row r="27">
      <x:c r="A27" s="77" t="str"/>
      <x:c r="B27" s="77" t="str"/>
      <x:c r="C27" s="77" t="str"/>
      <x:c r="D27" s="77" t="str"/>
      <x:c r="E27" s="78" t="str"/>
      <x:c r="F27" s="77" t="str"/>
      <x:c r="G27" s="77" t="str"/>
      <x:c r="H27" s="77" t="str"/>
    </x:row>
    <x:row r="28">
      <x:c r="A28" s="77" t="str"/>
      <x:c r="B28" s="77" t="str"/>
      <x:c r="C28" s="77" t="str"/>
      <x:c r="D28" s="77" t="str"/>
      <x:c r="E28" s="78" t="str"/>
      <x:c r="F28" s="77" t="str"/>
      <x:c r="G28" s="77" t="str"/>
      <x:c r="H28" s="77" t="str"/>
    </x:row>
    <x:row r="29">
      <x:c r="A29" s="77" t="str"/>
      <x:c r="B29" s="77" t="str"/>
      <x:c r="C29" s="77" t="str"/>
      <x:c r="D29" s="77" t="str"/>
      <x:c r="E29" s="78" t="str"/>
      <x:c r="F29" s="77" t="str"/>
      <x:c r="G29" s="77" t="str"/>
      <x:c r="H29" s="77" t="str"/>
    </x:row>
    <x:row r="30">
      <x:c r="A30" s="77" t="str"/>
      <x:c r="B30" s="77" t="str"/>
      <x:c r="C30" s="77" t="str"/>
      <x:c r="D30" s="77" t="str"/>
      <x:c r="E30" s="78" t="str"/>
      <x:c r="F30" s="77" t="str"/>
      <x:c r="G30" s="77" t="str"/>
      <x:c r="H30" s="77" t="str"/>
    </x:row>
    <x:row r="31">
      <x:c r="A31" s="77" t="str"/>
      <x:c r="B31" s="77" t="str"/>
      <x:c r="C31" s="77" t="str"/>
      <x:c r="D31" s="77" t="str"/>
      <x:c r="E31" s="78" t="str"/>
      <x:c r="F31" s="77" t="str"/>
      <x:c r="G31" s="77" t="str"/>
      <x:c r="H31" s="77" t="str"/>
    </x:row>
    <x:row r="32">
      <x:c r="A32" s="77" t="str"/>
      <x:c r="B32" s="77" t="str"/>
      <x:c r="C32" s="77" t="str"/>
      <x:c r="D32" s="77" t="str"/>
      <x:c r="E32" s="78" t="str"/>
      <x:c r="F32" s="77" t="str"/>
      <x:c r="G32" s="77" t="str"/>
      <x:c r="H32" s="77" t="str"/>
    </x:row>
    <x:row r="33">
      <x:c r="A33" s="77" t="str"/>
      <x:c r="B33" s="77" t="str"/>
      <x:c r="C33" s="77" t="str"/>
      <x:c r="D33" s="77" t="str"/>
      <x:c r="E33" s="78" t="str"/>
      <x:c r="F33" s="77" t="str"/>
      <x:c r="G33" s="77" t="str"/>
      <x:c r="H33" s="77" t="str"/>
    </x:row>
    <x:row r="34">
      <x:c r="A34" s="77" t="str"/>
      <x:c r="B34" s="77" t="str"/>
      <x:c r="C34" s="77" t="str"/>
      <x:c r="D34" s="77" t="str"/>
      <x:c r="E34" s="78" t="str"/>
      <x:c r="F34" s="77" t="str"/>
      <x:c r="G34" s="77" t="str"/>
      <x:c r="H34" s="77" t="str"/>
    </x:row>
    <x:row r="35">
      <x:c r="A35" s="77" t="str"/>
      <x:c r="B35" s="77" t="str"/>
      <x:c r="C35" s="77" t="str"/>
      <x:c r="D35" s="77" t="str"/>
      <x:c r="E35" s="78" t="str"/>
      <x:c r="F35" s="77" t="str"/>
      <x:c r="G35" s="77" t="str"/>
      <x:c r="H35" s="77" t="str"/>
    </x:row>
    <x:row r="36">
      <x:c r="A36" s="77" t="str"/>
      <x:c r="B36" s="77" t="str"/>
      <x:c r="C36" s="77" t="str"/>
      <x:c r="D36" s="77" t="str"/>
      <x:c r="E36" s="78" t="str"/>
      <x:c r="F36" s="77" t="str"/>
      <x:c r="G36" s="77" t="str"/>
      <x:c r="H36" s="77" t="str"/>
    </x:row>
    <x:row r="37">
      <x:c r="A37" s="77" t="str"/>
      <x:c r="B37" s="77" t="str"/>
      <x:c r="C37" s="77" t="str"/>
      <x:c r="D37" s="77" t="str"/>
      <x:c r="E37" s="78" t="str"/>
      <x:c r="F37" s="77" t="str"/>
      <x:c r="G37" s="77" t="str"/>
      <x:c r="H37" s="77" t="str"/>
    </x:row>
    <x:row r="38">
      <x:c r="A38" s="77" t="str"/>
      <x:c r="B38" s="77" t="str"/>
      <x:c r="C38" s="77" t="str"/>
      <x:c r="D38" s="77" t="str"/>
      <x:c r="E38" s="78" t="str"/>
      <x:c r="F38" s="77" t="str"/>
      <x:c r="G38" s="77" t="str"/>
      <x:c r="H38" s="77" t="str"/>
    </x:row>
    <x:row r="39">
      <x:c r="A39" s="77" t="str"/>
      <x:c r="B39" s="77" t="str"/>
      <x:c r="C39" s="77" t="str"/>
      <x:c r="D39" s="77" t="str"/>
      <x:c r="E39" s="78" t="str"/>
      <x:c r="F39" s="77" t="str"/>
      <x:c r="G39" s="77" t="str"/>
      <x:c r="H39" s="77" t="str"/>
    </x:row>
    <x:row r="40">
      <x:c r="A40" s="77" t="str"/>
      <x:c r="B40" s="77" t="str"/>
      <x:c r="C40" s="77" t="str"/>
      <x:c r="D40" s="77" t="str"/>
      <x:c r="E40" s="78" t="str"/>
      <x:c r="F40" s="77" t="str"/>
      <x:c r="G40" s="77" t="str"/>
      <x:c r="H40" s="77" t="str"/>
    </x:row>
    <x:row r="41">
      <x:c r="A41" s="77" t="str"/>
      <x:c r="B41" s="77" t="str"/>
      <x:c r="C41" s="77" t="str"/>
      <x:c r="D41" s="77" t="str"/>
      <x:c r="E41" s="78" t="str"/>
      <x:c r="F41" s="77" t="str"/>
      <x:c r="G41" s="77" t="str"/>
      <x:c r="H41" s="77" t="str"/>
    </x:row>
    <x:row r="42">
      <x:c r="A42" s="77" t="str"/>
      <x:c r="B42" s="77" t="str"/>
      <x:c r="C42" s="77" t="str"/>
      <x:c r="D42" s="77" t="str"/>
      <x:c r="E42" s="78" t="str"/>
      <x:c r="F42" s="77" t="str"/>
      <x:c r="G42" s="77" t="str"/>
      <x:c r="H42" s="77" t="str"/>
    </x:row>
    <x:row r="43">
      <x:c r="A43" s="77" t="str"/>
      <x:c r="B43" s="77" t="str"/>
      <x:c r="C43" s="77" t="str"/>
      <x:c r="D43" s="77" t="str"/>
      <x:c r="E43" s="78" t="str"/>
      <x:c r="F43" s="77" t="str"/>
      <x:c r="G43" s="77" t="str"/>
      <x:c r="H43" s="77" t="str"/>
    </x:row>
    <x:row r="44">
      <x:c r="A44" s="77" t="str"/>
      <x:c r="B44" s="77" t="str"/>
      <x:c r="C44" s="77" t="str"/>
      <x:c r="D44" s="77" t="str"/>
      <x:c r="E44" s="78" t="str"/>
      <x:c r="F44" s="77" t="str"/>
      <x:c r="G44" s="77" t="str"/>
      <x:c r="H44" s="77" t="str"/>
    </x:row>
    <x:row r="45">
      <x:c r="A45" s="77" t="str"/>
      <x:c r="B45" s="77" t="str"/>
      <x:c r="C45" s="77" t="str"/>
      <x:c r="D45" s="77" t="str"/>
      <x:c r="E45" s="78" t="str"/>
      <x:c r="F45" s="77" t="str"/>
      <x:c r="G45" s="77" t="str"/>
      <x:c r="H45" s="77" t="str"/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e4ee4bc346ba444b"/>
  </x:tableParts>
</x:worksheet>
</file>

<file path=xl/worksheets/sheet4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</x:cols>
  <x:sheetData>
    <x:row r="2">
      <x:c r="A2" s="86" t="str">
        <x:v>評分總覽</x:v>
      </x:c>
      <x:c r="B2" s="32"/>
      <x:c r="C2" s="32"/>
      <x:c r="D2" s="32"/>
      <x:c r="E2" s="32"/>
      <x:c r="F2" s="32"/>
    </x:row>
    <x:row r="3">
      <x:c r="A3" s="32"/>
      <x:c r="B3" s="32"/>
      <x:c r="C3" s="32"/>
      <x:c r="D3" s="32"/>
      <x:c r="E3" s="32"/>
      <x:c r="F3" s="32"/>
    </x:row>
    <x:row r="4">
      <x:c r="A4" s="32"/>
      <x:c r="B4" s="32"/>
      <x:c r="C4" s="32"/>
      <x:c r="D4" s="32"/>
      <x:c r="E4" s="32"/>
      <x:c r="F4" s="32"/>
    </x:row>
    <x:row r="5">
      <x:c r="A5" s="47" t="str">
        <x:v>領域</x:v>
      </x:c>
      <x:c r="B5" s="48" t="str">
        <x:v>已得權重</x:v>
      </x:c>
      <x:c r="C5" s="48" t="str">
        <x:v>可計權重</x:v>
      </x:c>
      <x:c r="D5" s="48" t="str">
        <x:v>加權分數</x:v>
      </x:c>
      <x:c r="E5" s="48" t="str">
        <x:v>關鍵閘門</x:v>
      </x:c>
      <x:c r="F5" s="49" t="str">
        <x:v>結果</x:v>
      </x:c>
    </x:row>
    <x:row r="6">
      <x:c r="A6" s="32" t="str">
        <x:v>邀請與溝通</x:v>
      </x:c>
      <x:c r="B6" s="32" t="n">
        <x:f>SUMIF('評分準則'!$B$6:$B$29,A6,'評分準則'!$K$6:$K$29)</x:f>
        <x:v>0</x:v>
      </x:c>
      <x:c r="C6" s="32" t="n">
        <x:f>SUMIF('評分準則'!$B$6:$B$29,A6,'評分準則'!$L$6:$L$29)</x:f>
        <x:v>0</x:v>
      </x:c>
      <x:c r="D6" s="84" t="n">
        <x:f>IF(C6=0,0,B6/C6)</x:f>
        <x:v>0</x:v>
      </x:c>
      <x:c r="E6" s="32"/>
      <x:c r="F6" s="32"/>
    </x:row>
    <x:row r="7">
      <x:c r="A7" s="32" t="str">
        <x:v>導覽與輸入</x:v>
      </x:c>
      <x:c r="B7" s="32" t="n">
        <x:f>SUMIF('評分準則'!$B$6:$B$29,A7,'評分準則'!$K$6:$K$29)</x:f>
        <x:v>0</x:v>
      </x:c>
      <x:c r="C7" s="32" t="n">
        <x:f>SUMIF('評分準則'!$B$6:$B$29,A7,'評分準則'!$L$6:$L$29)</x:f>
        <x:v>0</x:v>
      </x:c>
      <x:c r="D7" s="84" t="n">
        <x:f>IF(C7=0,0,B7/C7)</x:f>
        <x:v>0</x:v>
      </x:c>
      <x:c r="E7" s="32"/>
      <x:c r="F7" s="32"/>
    </x:row>
    <x:row r="8">
      <x:c r="A8" s="32" t="str">
        <x:v>選禮與內容</x:v>
      </x:c>
      <x:c r="B8" s="32" t="n">
        <x:f>SUMIF('評分準則'!$B$6:$B$29,A8,'評分準則'!$K$6:$K$29)</x:f>
        <x:v>0</x:v>
      </x:c>
      <x:c r="C8" s="32" t="n">
        <x:f>SUMIF('評分準則'!$B$6:$B$29,A8,'評分準則'!$L$6:$L$29)</x:f>
        <x:v>0</x:v>
      </x:c>
      <x:c r="D8" s="84" t="n">
        <x:f>IF(C8=0,0,B8/C8)</x:f>
        <x:v>0</x:v>
      </x:c>
      <x:c r="E8" s="32"/>
      <x:c r="F8" s="32"/>
    </x:row>
    <x:row r="9">
      <x:c r="A9" s="32" t="str">
        <x:v>地址與配送</x:v>
      </x:c>
      <x:c r="B9" s="32" t="n">
        <x:f>SUMIF('評分準則'!$B$6:$B$29,A9,'評分準則'!$K$6:$K$29)</x:f>
        <x:v>0</x:v>
      </x:c>
      <x:c r="C9" s="32" t="n">
        <x:f>SUMIF('評分準則'!$B$6:$B$29,A9,'評分準則'!$L$6:$L$29)</x:f>
        <x:v>0</x:v>
      </x:c>
      <x:c r="D9" s="84" t="n">
        <x:f>IF(C9=0,0,B9/C9)</x:f>
        <x:v>0</x:v>
      </x:c>
      <x:c r="E9" s="32"/>
      <x:c r="F9" s="32"/>
    </x:row>
    <x:row r="10">
      <x:c r="A10" s="32" t="str">
        <x:v>支援與復原</x:v>
      </x:c>
      <x:c r="B10" s="32" t="n">
        <x:f>SUMIF('評分準則'!$B$6:$B$29,A10,'評分準則'!$K$6:$K$29)</x:f>
        <x:v>0</x:v>
      </x:c>
      <x:c r="C10" s="32" t="n">
        <x:f>SUMIF('評分準則'!$B$6:$B$29,A10,'評分準則'!$L$6:$L$29)</x:f>
        <x:v>0</x:v>
      </x:c>
      <x:c r="D10" s="84" t="n">
        <x:f>IF(C10=0,0,B10/C10)</x:f>
        <x:v>0</x:v>
      </x:c>
      <x:c r="E10" s="32"/>
      <x:c r="F10" s="32"/>
    </x:row>
    <x:row r="11">
      <x:c r="A11" s="32" t="str">
        <x:v>治理與證據</x:v>
      </x:c>
      <x:c r="B11" s="32" t="n">
        <x:f>SUMIF('評分準則'!$B$6:$B$29,A11,'評分準則'!$K$6:$K$29)</x:f>
        <x:v>0</x:v>
      </x:c>
      <x:c r="C11" s="32" t="n">
        <x:f>SUMIF('評分準則'!$B$6:$B$29,A11,'評分準則'!$L$6:$L$29)</x:f>
        <x:v>0</x:v>
      </x:c>
      <x:c r="D11" s="84" t="n">
        <x:f>IF(C11=0,0,B11/C11)</x:f>
        <x:v>0</x:v>
      </x:c>
      <x:c r="E11" s="32"/>
      <x:c r="F11" s="32"/>
    </x:row>
    <x:row r="12">
      <x:c r="A12" s="32"/>
      <x:c r="B12" s="32"/>
      <x:c r="C12" s="32"/>
      <x:c r="D12" s="32"/>
      <x:c r="E12" s="32"/>
      <x:c r="F12" s="32"/>
    </x:row>
    <x:row r="13">
      <x:c r="A13" s="32"/>
      <x:c r="B13" s="32"/>
      <x:c r="C13" s="32"/>
      <x:c r="D13" s="32"/>
      <x:c r="E13" s="32"/>
      <x:c r="F13" s="32"/>
    </x:row>
    <x:row r="14">
      <x:c r="A14" s="14" t="str">
        <x:v>完成率</x:v>
      </x:c>
      <x:c r="B14" s="84" t="n">
        <x:f>(COUNTIF('評分準則'!$I$6:$I$29,"通過")+COUNTIF('評分準則'!$I$6:$I$29,"部分通過")+COUNTIF('評分準則'!$I$6:$I$29,"未通過")+COUNTIF('評分準則'!$I$6:$I$29,"不適用"))/ROWS('評分準則'!$I$6:$I$29)</x:f>
        <x:v>0</x:v>
      </x:c>
      <x:c r="C14" s="32"/>
      <x:c r="D14" s="32"/>
      <x:c r="E14" s="32"/>
      <x:c r="F14" s="32"/>
    </x:row>
    <x:row r="15">
      <x:c r="A15" s="15" t="str">
        <x:v>整體加權分數</x:v>
      </x:c>
      <x:c r="B15" s="84" t="n">
        <x:f>IF(SUM('評分準則'!$L$6:$L$29)=0,0,SUM('評分準則'!$K$6:$K$29)/SUM('評分準則'!$L$6:$L$29))</x:f>
        <x:v>0</x:v>
      </x:c>
      <x:c r="C15" s="32"/>
      <x:c r="D15" s="32"/>
      <x:c r="E15" s="32"/>
      <x:c r="F15" s="32"/>
    </x:row>
    <x:row r="16">
      <x:c r="A16" s="15" t="str">
        <x:v>關鍵未通過數</x:v>
      </x:c>
      <x:c r="B16" s="32" t="n">
        <x:f>COUNTIFS('評分準則'!$F$6:$F$29,"是",'評分準則'!$I$6:$I$29,"未通過")</x:f>
        <x:v>0</x:v>
      </x:c>
      <x:c r="C16" s="32"/>
      <x:c r="D16" s="32"/>
      <x:c r="E16" s="32"/>
      <x:c r="F16" s="32"/>
    </x:row>
    <x:row r="17">
      <x:c r="A17" s="16" t="str">
        <x:v>關鍵閘門</x:v>
      </x:c>
      <x:c r="B17" s="32" t="str">
        <x:f>IF(B16&gt;0,"未通過",IF(B14&lt;1,"待完成","通過"))</x:f>
        <x:v>待完成</x:v>
      </x:c>
      <x:c r="C17" s="32"/>
      <x:c r="D17" s="32"/>
      <x:c r="E17" s="32"/>
      <x:c r="F17" s="32"/>
    </x:row>
    <x:row r="18">
      <x:c r="A18" s="32"/>
      <x:c r="B18" s="32"/>
      <x:c r="C18" s="32"/>
      <x:c r="D18" s="32"/>
      <x:c r="E18" s="32"/>
      <x:c r="F18" s="32"/>
    </x:row>
    <x:row r="19">
      <x:c r="A19" s="32"/>
      <x:c r="B19" s="32"/>
      <x:c r="C19" s="32"/>
      <x:c r="D19" s="32"/>
      <x:c r="E19" s="32"/>
      <x:c r="F19" s="32"/>
    </x:row>
    <x:row r="20">
      <x:c r="A20" s="34" t="str">
        <x:v>方法說明</x:v>
      </x:c>
      <x:c r="B20" s="32"/>
      <x:c r="C20" s="32"/>
      <x:c r="D20" s="32"/>
      <x:c r="E20" s="32"/>
      <x:c r="F20" s="32"/>
    </x:row>
    <x:row r="21">
      <x:c r="A21" s="85" t="str">
        <x:v>各領域分數為已得加權分除以已測試的可計權重。有證據時才可排除不適用項目。任一關鍵準則未通過，就關閉上線閘門。自動檢查可輔助測試，但仍需人工完成任務與調整證據。</x:v>
      </x:c>
      <x:c r="B21" s="85"/>
      <x:c r="C21" s="85"/>
      <x:c r="D21" s="85"/>
      <x:c r="E21" s="85"/>
      <x:c r="F21" s="85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</x:sheetData>
  <x:mergeCells>
    <x:mergeCell ref="A2:F2"/>
    <x:mergeCell ref="A20:F20"/>
    <x:mergeCell ref="A21:F2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A6F9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16" hidden="0" customWidth="1"/>
    <x:col min="4" max="4" width="10" hidden="0" customWidth="1"/>
    <x:col min="5" max="5" width="9" hidden="0" customWidth="1"/>
    <x:col min="6" max="6" width="12" hidden="0" customWidth="1"/>
    <x:col min="7" max="7" width="16" hidden="0" customWidth="1"/>
    <x:col min="8" max="8" width="14" hidden="0" customWidth="1"/>
    <x:col min="9" max="9" width="36" hidden="0" customWidth="1"/>
    <x:col min="10" max="10" width="36" hidden="0" customWidth="1"/>
  </x:cols>
  <x:sheetData>
    <x:row r="2">
      <x:c r="A2" s="31" t="str">
        <x:v>改善計畫</x:v>
      </x:c>
      <x:c r="B2" s="32"/>
      <x:c r="C2" s="32"/>
      <x:c r="D2" s="32"/>
      <x:c r="E2" s="32"/>
      <x:c r="F2" s="32"/>
      <x:c r="G2" s="32"/>
      <x:c r="H2" s="32"/>
      <x:c r="I2" s="32"/>
      <x:c r="J2" s="32"/>
    </x:row>
    <x:row r="3">
      <x:c r="A3" s="33" t="str">
        <x:v>優先公式：關鍵未通過最優先，其次為其他未通過，再其次為部分通過。</x:v>
      </x:c>
      <x:c r="B3" s="32"/>
      <x:c r="C3" s="32"/>
      <x:c r="D3" s="32"/>
      <x:c r="E3" s="32"/>
      <x:c r="F3" s="32"/>
      <x:c r="G3" s="32"/>
      <x:c r="H3" s="32"/>
      <x:c r="I3" s="32"/>
      <x:c r="J3" s="32"/>
    </x:row>
    <x:row r="4">
      <x:c r="A4" s="32"/>
      <x:c r="B4" s="32"/>
      <x:c r="C4" s="32"/>
      <x:c r="D4" s="32"/>
      <x:c r="E4" s="32"/>
      <x:c r="F4" s="32"/>
      <x:c r="G4" s="32"/>
      <x:c r="H4" s="32"/>
      <x:c r="I4" s="32"/>
      <x:c r="J4" s="32"/>
    </x:row>
    <x:row r="5">
      <x:c r="A5" s="47" t="str">
        <x:v>準則編號</x:v>
      </x:c>
      <x:c r="B5" s="48" t="str">
        <x:v>領域</x:v>
      </x:c>
      <x:c r="C5" s="48" t="str">
        <x:v>狀態</x:v>
      </x:c>
      <x:c r="D5" s="48" t="str">
        <x:v>關鍵</x:v>
      </x:c>
      <x:c r="E5" s="48" t="str">
        <x:v>權重</x:v>
      </x:c>
      <x:c r="F5" s="48" t="str">
        <x:v>優先分數</x:v>
      </x:c>
      <x:c r="G5" s="48" t="str">
        <x:v>負責人</x:v>
      </x:c>
      <x:c r="H5" s="48" t="str">
        <x:v>期限</x:v>
      </x:c>
      <x:c r="I5" s="48" t="str">
        <x:v>改善行動</x:v>
      </x:c>
      <x:c r="J5" s="49" t="str">
        <x:v>驗收證據</x:v>
      </x:c>
    </x:row>
    <x:row r="6">
      <x:c r="A6" s="92" t="str">
        <x:f>'評分準則'!A6</x:f>
        <x:v>INV-01</x:v>
      </x:c>
      <x:c r="B6" s="92" t="str">
        <x:f>'評分準則'!B6</x:f>
        <x:v>邀請與溝通</x:v>
      </x:c>
      <x:c r="C6" s="92" t="str">
        <x:f>'評分準則'!I6</x:f>
        <x:v>尚未測試</x:v>
      </x:c>
      <x:c r="D6" s="92" t="str">
        <x:f>'評分準則'!F6</x:f>
        <x:v>是</x:v>
      </x:c>
      <x:c r="E6" s="92" t="n">
        <x:f>'評分準則'!E6</x:f>
        <x:v>5</x:v>
      </x:c>
      <x:c r="F6" s="92" t="n">
        <x:f>IF(C6="未通過",IF(D6="是",100,50)+E6*10,IF(C6="部分通過",E6*5,0))</x:f>
        <x:v>0</x:v>
      </x:c>
      <x:c r="G6" s="30" t="str"/>
      <x:c r="H6" s="93" t="str"/>
      <x:c r="I6" s="30" t="str"/>
      <x:c r="J6" s="30" t="str"/>
    </x:row>
    <x:row r="7">
      <x:c r="A7" s="92" t="str">
        <x:f>'評分準則'!A7</x:f>
        <x:v>INV-02</x:v>
      </x:c>
      <x:c r="B7" s="92" t="str">
        <x:f>'評分準則'!B7</x:f>
        <x:v>邀請與溝通</x:v>
      </x:c>
      <x:c r="C7" s="92" t="str">
        <x:f>'評分準則'!I7</x:f>
        <x:v>尚未測試</x:v>
      </x:c>
      <x:c r="D7" s="92" t="str">
        <x:f>'評分準則'!F7</x:f>
        <x:v>否</x:v>
      </x:c>
      <x:c r="E7" s="92" t="n">
        <x:f>'評分準則'!E7</x:f>
        <x:v>4</x:v>
      </x:c>
      <x:c r="F7" s="92" t="n">
        <x:f>IF(C7="未通過",IF(D7="是",100,50)+E7*10,IF(C7="部分通過",E7*5,0))</x:f>
        <x:v>0</x:v>
      </x:c>
      <x:c r="G7" s="30" t="str"/>
      <x:c r="H7" s="93" t="str"/>
      <x:c r="I7" s="30" t="str"/>
      <x:c r="J7" s="30" t="str"/>
    </x:row>
    <x:row r="8">
      <x:c r="A8" s="92" t="str">
        <x:f>'評分準則'!A8</x:f>
        <x:v>INV-03</x:v>
      </x:c>
      <x:c r="B8" s="92" t="str">
        <x:f>'評分準則'!B8</x:f>
        <x:v>邀請與溝通</x:v>
      </x:c>
      <x:c r="C8" s="92" t="str">
        <x:f>'評分準則'!I8</x:f>
        <x:v>尚未測試</x:v>
      </x:c>
      <x:c r="D8" s="92" t="str">
        <x:f>'評分準則'!F8</x:f>
        <x:v>是</x:v>
      </x:c>
      <x:c r="E8" s="92" t="n">
        <x:f>'評分準則'!E8</x:f>
        <x:v>5</x:v>
      </x:c>
      <x:c r="F8" s="92" t="n">
        <x:f>IF(C8="未通過",IF(D8="是",100,50)+E8*10,IF(C8="部分通過",E8*5,0))</x:f>
        <x:v>0</x:v>
      </x:c>
      <x:c r="G8" s="30" t="str"/>
      <x:c r="H8" s="93" t="str"/>
      <x:c r="I8" s="30" t="str"/>
      <x:c r="J8" s="30" t="str"/>
    </x:row>
    <x:row r="9">
      <x:c r="A9" s="92" t="str">
        <x:f>'評分準則'!A9</x:f>
        <x:v>INV-04</x:v>
      </x:c>
      <x:c r="B9" s="92" t="str">
        <x:f>'評分準則'!B9</x:f>
        <x:v>邀請與溝通</x:v>
      </x:c>
      <x:c r="C9" s="92" t="str">
        <x:f>'評分準則'!I9</x:f>
        <x:v>尚未測試</x:v>
      </x:c>
      <x:c r="D9" s="92" t="str">
        <x:f>'評分準則'!F9</x:f>
        <x:v>否</x:v>
      </x:c>
      <x:c r="E9" s="92" t="n">
        <x:f>'評分準則'!E9</x:f>
        <x:v>4</x:v>
      </x:c>
      <x:c r="F9" s="92" t="n">
        <x:f>IF(C9="未通過",IF(D9="是",100,50)+E9*10,IF(C9="部分通過",E9*5,0))</x:f>
        <x:v>0</x:v>
      </x:c>
      <x:c r="G9" s="30" t="str"/>
      <x:c r="H9" s="93" t="str"/>
      <x:c r="I9" s="30" t="str"/>
      <x:c r="J9" s="30" t="str"/>
    </x:row>
    <x:row r="10">
      <x:c r="A10" s="92" t="str">
        <x:f>'評分準則'!A10</x:f>
        <x:v>NAV-01</x:v>
      </x:c>
      <x:c r="B10" s="92" t="str">
        <x:f>'評分準則'!B10</x:f>
        <x:v>導覽與輸入</x:v>
      </x:c>
      <x:c r="C10" s="92" t="str">
        <x:f>'評分準則'!I10</x:f>
        <x:v>尚未測試</x:v>
      </x:c>
      <x:c r="D10" s="92" t="str">
        <x:f>'評分準則'!F10</x:f>
        <x:v>是</x:v>
      </x:c>
      <x:c r="E10" s="92" t="n">
        <x:f>'評分準則'!E10</x:f>
        <x:v>5</x:v>
      </x:c>
      <x:c r="F10" s="92" t="n">
        <x:f>IF(C10="未通過",IF(D10="是",100,50)+E10*10,IF(C10="部分通過",E10*5,0))</x:f>
        <x:v>0</x:v>
      </x:c>
      <x:c r="G10" s="30" t="str"/>
      <x:c r="H10" s="93" t="str"/>
      <x:c r="I10" s="30" t="str"/>
      <x:c r="J10" s="30" t="str"/>
    </x:row>
    <x:row r="11">
      <x:c r="A11" s="92" t="str">
        <x:f>'評分準則'!A11</x:f>
        <x:v>NAV-02</x:v>
      </x:c>
      <x:c r="B11" s="92" t="str">
        <x:f>'評分準則'!B11</x:f>
        <x:v>導覽與輸入</x:v>
      </x:c>
      <x:c r="C11" s="92" t="str">
        <x:f>'評分準則'!I11</x:f>
        <x:v>尚未測試</x:v>
      </x:c>
      <x:c r="D11" s="92" t="str">
        <x:f>'評分準則'!F11</x:f>
        <x:v>是</x:v>
      </x:c>
      <x:c r="E11" s="92" t="n">
        <x:f>'評分準則'!E11</x:f>
        <x:v>5</x:v>
      </x:c>
      <x:c r="F11" s="92" t="n">
        <x:f>IF(C11="未通過",IF(D11="是",100,50)+E11*10,IF(C11="部分通過",E11*5,0))</x:f>
        <x:v>0</x:v>
      </x:c>
      <x:c r="G11" s="30" t="str"/>
      <x:c r="H11" s="93" t="str"/>
      <x:c r="I11" s="30" t="str"/>
      <x:c r="J11" s="30" t="str"/>
    </x:row>
    <x:row r="12">
      <x:c r="A12" s="92" t="str">
        <x:f>'評分準則'!A12</x:f>
        <x:v>NAV-03</x:v>
      </x:c>
      <x:c r="B12" s="92" t="str">
        <x:f>'評分準則'!B12</x:f>
        <x:v>導覽與輸入</x:v>
      </x:c>
      <x:c r="C12" s="92" t="str">
        <x:f>'評分準則'!I12</x:f>
        <x:v>尚未測試</x:v>
      </x:c>
      <x:c r="D12" s="92" t="str">
        <x:f>'評分準則'!F12</x:f>
        <x:v>是</x:v>
      </x:c>
      <x:c r="E12" s="92" t="n">
        <x:f>'評分準則'!E12</x:f>
        <x:v>5</x:v>
      </x:c>
      <x:c r="F12" s="92" t="n">
        <x:f>IF(C12="未通過",IF(D12="是",100,50)+E12*10,IF(C12="部分通過",E12*5,0))</x:f>
        <x:v>0</x:v>
      </x:c>
      <x:c r="G12" s="30" t="str"/>
      <x:c r="H12" s="93" t="str"/>
      <x:c r="I12" s="30" t="str"/>
      <x:c r="J12" s="30" t="str"/>
    </x:row>
    <x:row r="13">
      <x:c r="A13" s="92" t="str">
        <x:f>'評分準則'!A13</x:f>
        <x:v>NAV-04</x:v>
      </x:c>
      <x:c r="B13" s="92" t="str">
        <x:f>'評分準則'!B13</x:f>
        <x:v>導覽與輸入</x:v>
      </x:c>
      <x:c r="C13" s="92" t="str">
        <x:f>'評分準則'!I13</x:f>
        <x:v>尚未測試</x:v>
      </x:c>
      <x:c r="D13" s="92" t="str">
        <x:f>'評分準則'!F13</x:f>
        <x:v>否</x:v>
      </x:c>
      <x:c r="E13" s="92" t="n">
        <x:f>'評分準則'!E13</x:f>
        <x:v>3</x:v>
      </x:c>
      <x:c r="F13" s="92" t="n">
        <x:f>IF(C13="未通過",IF(D13="是",100,50)+E13*10,IF(C13="部分通過",E13*5,0))</x:f>
        <x:v>0</x:v>
      </x:c>
      <x:c r="G13" s="30" t="str"/>
      <x:c r="H13" s="93" t="str"/>
      <x:c r="I13" s="30" t="str"/>
      <x:c r="J13" s="30" t="str"/>
    </x:row>
    <x:row r="14">
      <x:c r="A14" s="92" t="str">
        <x:f>'評分準則'!A14</x:f>
        <x:v>CHO-01</x:v>
      </x:c>
      <x:c r="B14" s="92" t="str">
        <x:f>'評分準則'!B14</x:f>
        <x:v>選禮與內容</x:v>
      </x:c>
      <x:c r="C14" s="92" t="str">
        <x:f>'評分準則'!I14</x:f>
        <x:v>尚未測試</x:v>
      </x:c>
      <x:c r="D14" s="92" t="str">
        <x:f>'評分準則'!F14</x:f>
        <x:v>否</x:v>
      </x:c>
      <x:c r="E14" s="92" t="n">
        <x:f>'評分準則'!E14</x:f>
        <x:v>4</x:v>
      </x:c>
      <x:c r="F14" s="92" t="n">
        <x:f>IF(C14="未通過",IF(D14="是",100,50)+E14*10,IF(C14="部分通過",E14*5,0))</x:f>
        <x:v>0</x:v>
      </x:c>
      <x:c r="G14" s="30" t="str"/>
      <x:c r="H14" s="93" t="str"/>
      <x:c r="I14" s="30" t="str"/>
      <x:c r="J14" s="30" t="str"/>
    </x:row>
    <x:row r="15">
      <x:c r="A15" s="92" t="str">
        <x:f>'評分準則'!A15</x:f>
        <x:v>CHO-02</x:v>
      </x:c>
      <x:c r="B15" s="92" t="str">
        <x:f>'評分準則'!B15</x:f>
        <x:v>選禮與內容</x:v>
      </x:c>
      <x:c r="C15" s="92" t="str">
        <x:f>'評分準則'!I15</x:f>
        <x:v>尚未測試</x:v>
      </x:c>
      <x:c r="D15" s="92" t="str">
        <x:f>'評分準則'!F15</x:f>
        <x:v>否</x:v>
      </x:c>
      <x:c r="E15" s="92" t="n">
        <x:f>'評分準則'!E15</x:f>
        <x:v>4</x:v>
      </x:c>
      <x:c r="F15" s="92" t="n">
        <x:f>IF(C15="未通過",IF(D15="是",100,50)+E15*10,IF(C15="部分通過",E15*5,0))</x:f>
        <x:v>0</x:v>
      </x:c>
      <x:c r="G15" s="30" t="str"/>
      <x:c r="H15" s="93" t="str"/>
      <x:c r="I15" s="30" t="str"/>
      <x:c r="J15" s="30" t="str"/>
    </x:row>
    <x:row r="16">
      <x:c r="A16" s="92" t="str">
        <x:f>'評分準則'!A16</x:f>
        <x:v>CHO-03</x:v>
      </x:c>
      <x:c r="B16" s="92" t="str">
        <x:f>'評分準則'!B16</x:f>
        <x:v>選禮與內容</x:v>
      </x:c>
      <x:c r="C16" s="92" t="str">
        <x:f>'評分準則'!I16</x:f>
        <x:v>尚未測試</x:v>
      </x:c>
      <x:c r="D16" s="92" t="str">
        <x:f>'評分準則'!F16</x:f>
        <x:v>否</x:v>
      </x:c>
      <x:c r="E16" s="92" t="n">
        <x:f>'評分準則'!E16</x:f>
        <x:v>4</x:v>
      </x:c>
      <x:c r="F16" s="92" t="n">
        <x:f>IF(C16="未通過",IF(D16="是",100,50)+E16*10,IF(C16="部分通過",E16*5,0))</x:f>
        <x:v>0</x:v>
      </x:c>
      <x:c r="G16" s="30" t="str"/>
      <x:c r="H16" s="93" t="str"/>
      <x:c r="I16" s="30" t="str"/>
      <x:c r="J16" s="30" t="str"/>
    </x:row>
    <x:row r="17">
      <x:c r="A17" s="92" t="str">
        <x:f>'評分準則'!A17</x:f>
        <x:v>CHO-04</x:v>
      </x:c>
      <x:c r="B17" s="92" t="str">
        <x:f>'評分準則'!B17</x:f>
        <x:v>選禮與內容</x:v>
      </x:c>
      <x:c r="C17" s="92" t="str">
        <x:f>'評分準則'!I17</x:f>
        <x:v>尚未測試</x:v>
      </x:c>
      <x:c r="D17" s="92" t="str">
        <x:f>'評分準則'!F17</x:f>
        <x:v>是</x:v>
      </x:c>
      <x:c r="E17" s="92" t="n">
        <x:f>'評分準則'!E17</x:f>
        <x:v>5</x:v>
      </x:c>
      <x:c r="F17" s="92" t="n">
        <x:f>IF(C17="未通過",IF(D17="是",100,50)+E17*10,IF(C17="部分通過",E17*5,0))</x:f>
        <x:v>0</x:v>
      </x:c>
      <x:c r="G17" s="30" t="str"/>
      <x:c r="H17" s="93" t="str"/>
      <x:c r="I17" s="30" t="str"/>
      <x:c r="J17" s="30" t="str"/>
    </x:row>
    <x:row r="18">
      <x:c r="A18" s="92" t="str">
        <x:f>'評分準則'!A18</x:f>
        <x:v>ADR-01</x:v>
      </x:c>
      <x:c r="B18" s="92" t="str">
        <x:f>'評分準則'!B18</x:f>
        <x:v>地址與配送</x:v>
      </x:c>
      <x:c r="C18" s="92" t="str">
        <x:f>'評分準則'!I18</x:f>
        <x:v>尚未測試</x:v>
      </x:c>
      <x:c r="D18" s="92" t="str">
        <x:f>'評分準則'!F18</x:f>
        <x:v>是</x:v>
      </x:c>
      <x:c r="E18" s="92" t="n">
        <x:f>'評分準則'!E18</x:f>
        <x:v>5</x:v>
      </x:c>
      <x:c r="F18" s="92" t="n">
        <x:f>IF(C18="未通過",IF(D18="是",100,50)+E18*10,IF(C18="部分通過",E18*5,0))</x:f>
        <x:v>0</x:v>
      </x:c>
      <x:c r="G18" s="30" t="str"/>
      <x:c r="H18" s="93" t="str"/>
      <x:c r="I18" s="30" t="str"/>
      <x:c r="J18" s="30" t="str"/>
    </x:row>
    <x:row r="19">
      <x:c r="A19" s="92" t="str">
        <x:f>'評分準則'!A19</x:f>
        <x:v>ADR-02</x:v>
      </x:c>
      <x:c r="B19" s="92" t="str">
        <x:f>'評分準則'!B19</x:f>
        <x:v>地址與配送</x:v>
      </x:c>
      <x:c r="C19" s="92" t="str">
        <x:f>'評分準則'!I19</x:f>
        <x:v>尚未測試</x:v>
      </x:c>
      <x:c r="D19" s="92" t="str">
        <x:f>'評分準則'!F19</x:f>
        <x:v>否</x:v>
      </x:c>
      <x:c r="E19" s="92" t="n">
        <x:f>'評分準則'!E19</x:f>
        <x:v>4</x:v>
      </x:c>
      <x:c r="F19" s="92" t="n">
        <x:f>IF(C19="未通過",IF(D19="是",100,50)+E19*10,IF(C19="部分通過",E19*5,0))</x:f>
        <x:v>0</x:v>
      </x:c>
      <x:c r="G19" s="30" t="str"/>
      <x:c r="H19" s="93" t="str"/>
      <x:c r="I19" s="30" t="str"/>
      <x:c r="J19" s="30" t="str"/>
    </x:row>
    <x:row r="20">
      <x:c r="A20" s="92" t="str">
        <x:f>'評分準則'!A20</x:f>
        <x:v>ADR-03</x:v>
      </x:c>
      <x:c r="B20" s="92" t="str">
        <x:f>'評分準則'!B20</x:f>
        <x:v>地址與配送</x:v>
      </x:c>
      <x:c r="C20" s="92" t="str">
        <x:f>'評分準則'!I20</x:f>
        <x:v>尚未測試</x:v>
      </x:c>
      <x:c r="D20" s="92" t="str">
        <x:f>'評分準則'!F20</x:f>
        <x:v>否</x:v>
      </x:c>
      <x:c r="E20" s="92" t="n">
        <x:f>'評分準則'!E20</x:f>
        <x:v>4</x:v>
      </x:c>
      <x:c r="F20" s="92" t="n">
        <x:f>IF(C20="未通過",IF(D20="是",100,50)+E20*10,IF(C20="部分通過",E20*5,0))</x:f>
        <x:v>0</x:v>
      </x:c>
      <x:c r="G20" s="30" t="str"/>
      <x:c r="H20" s="93" t="str"/>
      <x:c r="I20" s="30" t="str"/>
      <x:c r="J20" s="30" t="str"/>
    </x:row>
    <x:row r="21">
      <x:c r="A21" s="92" t="str">
        <x:f>'評分準則'!A21</x:f>
        <x:v>ADR-04</x:v>
      </x:c>
      <x:c r="B21" s="92" t="str">
        <x:f>'評分準則'!B21</x:f>
        <x:v>地址與配送</x:v>
      </x:c>
      <x:c r="C21" s="92" t="str">
        <x:f>'評分準則'!I21</x:f>
        <x:v>尚未測試</x:v>
      </x:c>
      <x:c r="D21" s="92" t="str">
        <x:f>'評分準則'!F21</x:f>
        <x:v>是</x:v>
      </x:c>
      <x:c r="E21" s="92" t="n">
        <x:f>'評分準則'!E21</x:f>
        <x:v>5</x:v>
      </x:c>
      <x:c r="F21" s="92" t="n">
        <x:f>IF(C21="未通過",IF(D21="是",100,50)+E21*10,IF(C21="部分通過",E21*5,0))</x:f>
        <x:v>0</x:v>
      </x:c>
      <x:c r="G21" s="30" t="str"/>
      <x:c r="H21" s="93" t="str"/>
      <x:c r="I21" s="30" t="str"/>
      <x:c r="J21" s="30" t="str"/>
    </x:row>
    <x:row r="22">
      <x:c r="A22" s="92" t="str">
        <x:f>'評分準則'!A22</x:f>
        <x:v>SUP-01</x:v>
      </x:c>
      <x:c r="B22" s="92" t="str">
        <x:f>'評分準則'!B22</x:f>
        <x:v>支援與復原</x:v>
      </x:c>
      <x:c r="C22" s="92" t="str">
        <x:f>'評分準則'!I22</x:f>
        <x:v>尚未測試</x:v>
      </x:c>
      <x:c r="D22" s="92" t="str">
        <x:f>'評分準則'!F22</x:f>
        <x:v>是</x:v>
      </x:c>
      <x:c r="E22" s="92" t="n">
        <x:f>'評分準則'!E22</x:f>
        <x:v>5</x:v>
      </x:c>
      <x:c r="F22" s="92" t="n">
        <x:f>IF(C22="未通過",IF(D22="是",100,50)+E22*10,IF(C22="部分通過",E22*5,0))</x:f>
        <x:v>0</x:v>
      </x:c>
      <x:c r="G22" s="30" t="str"/>
      <x:c r="H22" s="93" t="str"/>
      <x:c r="I22" s="30" t="str"/>
      <x:c r="J22" s="30" t="str"/>
    </x:row>
    <x:row r="23">
      <x:c r="A23" s="92" t="str">
        <x:f>'評分準則'!A23</x:f>
        <x:v>SUP-02</x:v>
      </x:c>
      <x:c r="B23" s="92" t="str">
        <x:f>'評分準則'!B23</x:f>
        <x:v>支援與復原</x:v>
      </x:c>
      <x:c r="C23" s="92" t="str">
        <x:f>'評分準則'!I23</x:f>
        <x:v>尚未測試</x:v>
      </x:c>
      <x:c r="D23" s="92" t="str">
        <x:f>'評分準則'!F23</x:f>
        <x:v>是</x:v>
      </x:c>
      <x:c r="E23" s="92" t="n">
        <x:f>'評分準則'!E23</x:f>
        <x:v>5</x:v>
      </x:c>
      <x:c r="F23" s="92" t="n">
        <x:f>IF(C23="未通過",IF(D23="是",100,50)+E23*10,IF(C23="部分通過",E23*5,0))</x:f>
        <x:v>0</x:v>
      </x:c>
      <x:c r="G23" s="30" t="str"/>
      <x:c r="H23" s="93" t="str"/>
      <x:c r="I23" s="30" t="str"/>
      <x:c r="J23" s="30" t="str"/>
    </x:row>
    <x:row r="24">
      <x:c r="A24" s="92" t="str">
        <x:f>'評分準則'!A24</x:f>
        <x:v>SUP-03</x:v>
      </x:c>
      <x:c r="B24" s="92" t="str">
        <x:f>'評分準則'!B24</x:f>
        <x:v>支援與復原</x:v>
      </x:c>
      <x:c r="C24" s="92" t="str">
        <x:f>'評分準則'!I24</x:f>
        <x:v>尚未測試</x:v>
      </x:c>
      <x:c r="D24" s="92" t="str">
        <x:f>'評分準則'!F24</x:f>
        <x:v>否</x:v>
      </x:c>
      <x:c r="E24" s="92" t="n">
        <x:f>'評分準則'!E24</x:f>
        <x:v>4</x:v>
      </x:c>
      <x:c r="F24" s="92" t="n">
        <x:f>IF(C24="未通過",IF(D24="是",100,50)+E24*10,IF(C24="部分通過",E24*5,0))</x:f>
        <x:v>0</x:v>
      </x:c>
      <x:c r="G24" s="30" t="str"/>
      <x:c r="H24" s="93" t="str"/>
      <x:c r="I24" s="30" t="str"/>
      <x:c r="J24" s="30" t="str"/>
    </x:row>
    <x:row r="25">
      <x:c r="A25" s="92" t="str">
        <x:f>'評分準則'!A25</x:f>
        <x:v>SUP-04</x:v>
      </x:c>
      <x:c r="B25" s="92" t="str">
        <x:f>'評分準則'!B25</x:f>
        <x:v>支援與復原</x:v>
      </x:c>
      <x:c r="C25" s="92" t="str">
        <x:f>'評分準則'!I25</x:f>
        <x:v>尚未測試</x:v>
      </x:c>
      <x:c r="D25" s="92" t="str">
        <x:f>'評分準則'!F25</x:f>
        <x:v>否</x:v>
      </x:c>
      <x:c r="E25" s="92" t="n">
        <x:f>'評分準則'!E25</x:f>
        <x:v>4</x:v>
      </x:c>
      <x:c r="F25" s="92" t="n">
        <x:f>IF(C25="未通過",IF(D25="是",100,50)+E25*10,IF(C25="部分通過",E25*5,0))</x:f>
        <x:v>0</x:v>
      </x:c>
      <x:c r="G25" s="30" t="str"/>
      <x:c r="H25" s="93" t="str"/>
      <x:c r="I25" s="30" t="str"/>
      <x:c r="J25" s="30" t="str"/>
    </x:row>
    <x:row r="26">
      <x:c r="A26" s="92" t="str">
        <x:f>'評分準則'!A26</x:f>
        <x:v>GOV-01</x:v>
      </x:c>
      <x:c r="B26" s="92" t="str">
        <x:f>'評分準則'!B26</x:f>
        <x:v>治理與證據</x:v>
      </x:c>
      <x:c r="C26" s="92" t="str">
        <x:f>'評分準則'!I26</x:f>
        <x:v>尚未測試</x:v>
      </x:c>
      <x:c r="D26" s="92" t="str">
        <x:f>'評分準則'!F26</x:f>
        <x:v>是</x:v>
      </x:c>
      <x:c r="E26" s="92" t="n">
        <x:f>'評分準則'!E26</x:f>
        <x:v>5</x:v>
      </x:c>
      <x:c r="F26" s="92" t="n">
        <x:f>IF(C26="未通過",IF(D26="是",100,50)+E26*10,IF(C26="部分通過",E26*5,0))</x:f>
        <x:v>0</x:v>
      </x:c>
      <x:c r="G26" s="30" t="str"/>
      <x:c r="H26" s="93" t="str"/>
      <x:c r="I26" s="30" t="str"/>
      <x:c r="J26" s="30" t="str"/>
    </x:row>
    <x:row r="27">
      <x:c r="A27" s="92" t="str">
        <x:f>'評分準則'!A27</x:f>
        <x:v>GOV-02</x:v>
      </x:c>
      <x:c r="B27" s="92" t="str">
        <x:f>'評分準則'!B27</x:f>
        <x:v>治理與證據</x:v>
      </x:c>
      <x:c r="C27" s="92" t="str">
        <x:f>'評分準則'!I27</x:f>
        <x:v>尚未測試</x:v>
      </x:c>
      <x:c r="D27" s="92" t="str">
        <x:f>'評分準則'!F27</x:f>
        <x:v>是</x:v>
      </x:c>
      <x:c r="E27" s="92" t="n">
        <x:f>'評分準則'!E27</x:f>
        <x:v>5</x:v>
      </x:c>
      <x:c r="F27" s="92" t="n">
        <x:f>IF(C27="未通過",IF(D27="是",100,50)+E27*10,IF(C27="部分通過",E27*5,0))</x:f>
        <x:v>0</x:v>
      </x:c>
      <x:c r="G27" s="30" t="str"/>
      <x:c r="H27" s="93" t="str"/>
      <x:c r="I27" s="30" t="str"/>
      <x:c r="J27" s="30" t="str"/>
    </x:row>
    <x:row r="28">
      <x:c r="A28" s="92" t="str">
        <x:f>'評分準則'!A28</x:f>
        <x:v>GOV-03</x:v>
      </x:c>
      <x:c r="B28" s="92" t="str">
        <x:f>'評分準則'!B28</x:f>
        <x:v>治理與證據</x:v>
      </x:c>
      <x:c r="C28" s="92" t="str">
        <x:f>'評分準則'!I28</x:f>
        <x:v>尚未測試</x:v>
      </x:c>
      <x:c r="D28" s="92" t="str">
        <x:f>'評分準則'!F28</x:f>
        <x:v>否</x:v>
      </x:c>
      <x:c r="E28" s="92" t="n">
        <x:f>'評分準則'!E28</x:f>
        <x:v>4</x:v>
      </x:c>
      <x:c r="F28" s="92" t="n">
        <x:f>IF(C28="未通過",IF(D28="是",100,50)+E28*10,IF(C28="部分通過",E28*5,0))</x:f>
        <x:v>0</x:v>
      </x:c>
      <x:c r="G28" s="30" t="str"/>
      <x:c r="H28" s="93" t="str"/>
      <x:c r="I28" s="30" t="str"/>
      <x:c r="J28" s="30" t="str"/>
    </x:row>
    <x:row r="29">
      <x:c r="A29" s="92" t="str">
        <x:f>'評分準則'!A29</x:f>
        <x:v>GOV-04</x:v>
      </x:c>
      <x:c r="B29" s="92" t="str">
        <x:f>'評分準則'!B29</x:f>
        <x:v>治理與證據</x:v>
      </x:c>
      <x:c r="C29" s="92" t="str">
        <x:f>'評分準則'!I29</x:f>
        <x:v>尚未測試</x:v>
      </x:c>
      <x:c r="D29" s="92" t="str">
        <x:f>'評分準則'!F29</x:f>
        <x:v>否</x:v>
      </x:c>
      <x:c r="E29" s="92" t="n">
        <x:f>'評分準則'!E29</x:f>
        <x:v>4</x:v>
      </x:c>
      <x:c r="F29" s="92" t="n">
        <x:f>IF(C29="未通過",IF(D29="是",100,50)+E29*10,IF(C29="部分通過",E29*5,0))</x:f>
        <x:v>0</x:v>
      </x:c>
      <x:c r="G29" s="30" t="str"/>
      <x:c r="H29" s="93" t="str"/>
      <x:c r="I29" s="30" t="str"/>
      <x:c r="J29" s="30" t="str"/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752b155a9c454739"/>
  </x:tableParts>
</x:worksheet>
</file>

<file path=xl/worksheets/sheet6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52" hidden="0" customWidth="1"/>
    <x:col min="4" max="4" width="16" hidden="0" customWidth="1"/>
    <x:col min="5" max="5" width="48" hidden="0" customWidth="1"/>
  </x:cols>
  <x:sheetData>
    <x:row r="2">
      <x:c r="A2" s="31" t="str">
        <x:v>來源</x:v>
      </x:c>
      <x:c r="B2" s="32"/>
      <x:c r="C2" s="32"/>
      <x:c r="D2" s="32"/>
      <x:c r="E2" s="32"/>
    </x:row>
    <x:row r="3">
      <x:c r="A3" s="32"/>
      <x:c r="B3" s="32"/>
      <x:c r="C3" s="32"/>
      <x:c r="D3" s="32"/>
      <x:c r="E3" s="32"/>
    </x:row>
    <x:row r="4">
      <x:c r="A4" s="32"/>
      <x:c r="B4" s="32"/>
      <x:c r="C4" s="32"/>
      <x:c r="D4" s="32"/>
      <x:c r="E4" s="32"/>
    </x:row>
    <x:row r="5">
      <x:c r="A5" s="47" t="str">
        <x:v>發布單位</x:v>
      </x:c>
      <x:c r="B5" s="48" t="str">
        <x:v>來源</x:v>
      </x:c>
      <x:c r="C5" s="48" t="str">
        <x:v>官方網址</x:v>
      </x:c>
      <x:c r="D5" s="48" t="str">
        <x:v>最後查證</x:v>
      </x:c>
      <x:c r="E5" s="49" t="str">
        <x:v>用途／限制</x:v>
      </x:c>
    </x:row>
    <x:row r="6" ht="44" customHeight="1">
      <x:c r="A6" s="92" t="str">
        <x:v>W3C</x:v>
      </x:c>
      <x:c r="B6" s="92" t="str">
        <x:v>WCAG 2.2</x:v>
      </x:c>
      <x:c r="C6" s="92" t="str">
        <x:v>https://www.w3.org/TR/WCAG22/</x:v>
      </x:c>
      <x:c r="D6" s="92" t="str">
        <x:v>2026-09-19</x:v>
      </x:c>
      <x:c r="E6" s="92" t="str">
        <x:v>作為網頁可及性準則的主要依據</x:v>
      </x:c>
    </x:row>
    <x:row r="7" ht="44" customHeight="1">
      <x:c r="A7" s="92" t="str">
        <x:v>W3C WAI</x:v>
      </x:c>
      <x:c r="B7" s="92" t="str">
        <x:v>Forms Tutorial</x:v>
      </x:c>
      <x:c r="C7" s="92" t="str">
        <x:v>https://www.w3.org/WAI/tutorials/forms/</x:v>
      </x:c>
      <x:c r="D7" s="92" t="str">
        <x:v>2026-09-19</x:v>
      </x:c>
      <x:c r="E7" s="92" t="str">
        <x:v>用於標籤、說明、驗證、錯誤、進度與時間限制</x:v>
      </x:c>
    </x:row>
    <x:row r="8" ht="44" customHeight="1">
      <x:c r="A8" s="92" t="str">
        <x:v>U.S. Department of Justice</x:v>
      </x:c>
      <x:c r="B8" s="92" t="str">
        <x:v>Guidance on Web Accessibility and the ADA</x:v>
      </x:c>
      <x:c r="C8" s="92" t="str">
        <x:v>https://www.ada.gov/resources/web-guidance/</x:v>
      </x:c>
      <x:c r="D8" s="92" t="str">
        <x:v>2026-09-19</x:v>
      </x:c>
      <x:c r="E8" s="92" t="str">
        <x:v>美國官方指引；適用性仍應取得法律意見</x:v>
      </x:c>
    </x:row>
    <x:row r="9" ht="44" customHeight="1">
      <x:c r="A9" s="92" t="str">
        <x:v>Section508.gov</x:v>
      </x:c>
      <x:c r="B9" s="92" t="str">
        <x:v>Accessibility Conformance Report guidance</x:v>
      </x:c>
      <x:c r="C9" s="92" t="str">
        <x:v>https://www.section508.gov/sell/acr/</x:v>
      </x:c>
      <x:c r="D9" s="92" t="str">
        <x:v>2026-09-19</x:v>
      </x:c>
      <x:c r="E9" s="92" t="str">
        <x:v>採購證據脈絡；本活頁簿不是可及性符合報告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8a959e4a642f4882"/>
  </x:tableParts>
</x:worksheet>
</file>