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fb563e21b27240b1" /></Relationships>
</file>

<file path=xl/workbook.xml><?xml version="1.0" encoding="utf-8"?>
<x:workbook xmlns:x="http://schemas.openxmlformats.org/spreadsheetml/2006/main">
  <x:sheets>
    <x:sheet xmlns:r="http://schemas.openxmlformats.org/officeDocument/2006/relationships" name="Instructions" sheetId="1" r:id="Redb5335a34d440b3"/>
    <x:sheet xmlns:r="http://schemas.openxmlformats.org/officeDocument/2006/relationships" name="Change Register" sheetId="2" r:id="R3217e4ec07d44a7c"/>
    <x:sheet xmlns:r="http://schemas.openxmlformats.org/officeDocument/2006/relationships" name="Impact Calculator" sheetId="3" r:id="R48e59e35144f47d7"/>
    <x:sheet xmlns:r="http://schemas.openxmlformats.org/officeDocument/2006/relationships" name="Approval Log" sheetId="4" r:id="R6c3940a480774f7e"/>
    <x:sheet xmlns:r="http://schemas.openxmlformats.org/officeDocument/2006/relationships" name="Lot Market Scope" sheetId="5" r:id="Rd0860b188d144247"/>
    <x:sheet xmlns:r="http://schemas.openxmlformats.org/officeDocument/2006/relationships" name="Exception Queue" sheetId="6" r:id="R9baa5a01972d4627"/>
    <x:sheet xmlns:r="http://schemas.openxmlformats.org/officeDocument/2006/relationships" name="Version History" sheetId="7" r:id="R9a468e28dffa4489"/>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00;[Red](#,##0.00)"/>
    <x:numFmt numFmtId="201" formatCode="#,##0"/>
    <x:numFmt numFmtId="202" formatCode="0"/>
    <x:numFmt numFmtId="203" formatCode="yyyy-mm-dd"/>
  </x:numFmts>
  <x:fonts count="4">
    <x:font>
      <x:sz val="11"/>
      <x:name val="Carlito"/>
    </x:font>
    <x:font>
      <x:sz val="10"/>
      <x:color rgb="FF263846"/>
      <x:name val="Arial"/>
    </x:font>
    <x:font>
      <x:b/>
      <x:sz val="15"/>
      <x:color rgb="FF263846"/>
      <x:name val="Arial"/>
    </x:font>
    <x:font>
      <x:b/>
      <x:sz val="10"/>
      <x:color rgb="FFFFFFFF"/>
      <x:name val="Arial"/>
    </x:font>
  </x:fonts>
  <x:fills count="5">
    <x:fill>
      <x:patternFill patternType="none"/>
    </x:fill>
    <x:fill>
      <x:patternFill patternType="gray125"/>
    </x:fill>
    <x:fill>
      <x:patternFill patternType="solid">
        <x:fgColor rgb="FF34495A"/>
      </x:patternFill>
    </x:fill>
    <x:fill>
      <x:patternFill patternType="solid">
        <x:fgColor rgb="FFFFF4D4"/>
      </x:patternFill>
    </x:fill>
    <x:fill>
      <x:patternFill patternType="solid">
        <x:fgColor rgb="FFEDF3F7"/>
      </x:patternFill>
    </x:fill>
  </x:fills>
  <x:borders count="5">
    <x:border>
      <x:left/>
      <x:right/>
      <x:top/>
      <x:bottom/>
      <x:diagonal/>
    </x:border>
    <x:border>
      <x:left/>
      <x:right/>
      <x:top/>
      <x:bottom style="thin">
        <x:color rgb="FFC5D0D5"/>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s>
  <x:cellStyleXfs count="1">
    <x:xf numFmtId="0" fontId="0" fillId="0" borderId="0"/>
  </x:cellStyleXfs>
  <x:cellXfs count="32">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2" borderId="0" xfId="0" applyNumberFormat="1" applyFont="1" applyFill="1" applyBorder="1" applyAlignment="1">
      <x:alignment vertical="center"/>
    </x:xf>
    <x:xf numFmtId="0" fontId="3" fillId="2" borderId="0" xfId="0" applyNumberFormat="1" applyFont="1" applyFill="1" applyBorder="1" applyAlignment="1">
      <x:alignment vertical="center"/>
    </x:xf>
    <x:xf numFmtId="0" fontId="3" fillId="2" borderId="2" xfId="0" applyNumberFormat="1" applyFont="1" applyFill="1" applyBorder="1" applyAlignment="1">
      <x:alignment vertical="center"/>
    </x:xf>
    <x:xf numFmtId="0" fontId="3" fillId="2" borderId="3" xfId="0" applyNumberFormat="1" applyFont="1" applyFill="1" applyBorder="1" applyAlignment="1">
      <x:alignment vertical="center"/>
    </x:xf>
    <x:xf numFmtId="0" fontId="3" fillId="2" borderId="4" xfId="0" applyNumberFormat="1" applyFont="1" applyFill="1" applyBorder="1" applyAlignment="1">
      <x:alignment vertical="center"/>
    </x:xf>
    <x:xf numFmtId="0" fontId="3" fillId="2" borderId="2" xfId="0" applyNumberFormat="1" applyFont="1" applyFill="1" applyBorder="1" applyAlignment="1">
      <x:alignment vertical="center" wrapText="1"/>
    </x:xf>
    <x:xf numFmtId="0" fontId="3" fillId="2" borderId="3" xfId="0" applyNumberFormat="1" applyFont="1" applyFill="1" applyBorder="1" applyAlignment="1">
      <x:alignment vertical="center" wrapText="1"/>
    </x:xf>
    <x:xf numFmtId="0" fontId="3" fillId="2" borderId="4" xfId="0" applyNumberFormat="1" applyFont="1" applyFill="1" applyBorder="1" applyAlignment="1">
      <x:alignment vertical="center" wrapText="1"/>
    </x:xf>
    <x:xf numFmtId="0" fontId="3" fillId="2" borderId="2" xfId="0" applyNumberFormat="1" applyFont="1" applyFill="1" applyBorder="1" applyAlignment="1">
      <x:alignment horizontal="center" vertical="center" wrapText="1"/>
    </x:xf>
    <x:xf numFmtId="0" fontId="3" fillId="2" borderId="3" xfId="0" applyNumberFormat="1" applyFont="1" applyFill="1" applyBorder="1" applyAlignment="1">
      <x:alignment horizontal="center" vertical="center" wrapText="1"/>
    </x:xf>
    <x:xf numFmtId="0" fontId="3" fillId="2" borderId="4" xfId="0" applyNumberFormat="1" applyFont="1" applyFill="1" applyBorder="1" applyAlignment="1">
      <x:alignment horizontal="center" vertical="center" wrapText="1"/>
    </x:xf>
    <x:xf numFmtId="0" fontId="1" fillId="3" borderId="0" xfId="0" applyNumberFormat="1" applyFont="1" applyFill="1" applyBorder="1" applyAlignment="1">
      <x:alignment vertical="center"/>
    </x:xf>
    <x:xf numFmtId="0" fontId="1" fillId="4" borderId="0" xfId="0" applyNumberFormat="1" applyFont="1" applyFill="1" applyBorder="1" applyAlignment="1">
      <x:alignment vertical="center"/>
    </x:xf>
    <x:xf numFmtId="0" fontId="1" fillId="4" borderId="0" xfId="0" applyNumberFormat="1" applyFont="1" applyFill="1" applyBorder="1" applyAlignment="1">
      <x:alignment vertical="center" wrapText="1"/>
    </x:xf>
    <x:xf numFmtId="200" fontId="1" fillId="3" borderId="0" xfId="0" applyNumberFormat="1" applyFont="1" applyFill="1" applyBorder="1" applyAlignment="1">
      <x:alignment vertical="center"/>
    </x:xf>
    <x:xf numFmtId="201" fontId="1" fillId="3" borderId="0" xfId="0" applyNumberFormat="1" applyFont="1" applyFill="1" applyBorder="1" applyAlignment="1">
      <x:alignment vertical="center"/>
    </x:xf>
    <x:xf numFmtId="202" fontId="1" fillId="3" borderId="0" xfId="0" applyNumberFormat="1" applyFont="1" applyFill="1" applyBorder="1" applyAlignment="1">
      <x:alignment vertical="center"/>
    </x:xf>
    <x:xf numFmtId="203" fontId="1" fillId="3" borderId="0" xfId="0" applyNumberFormat="1" applyFont="1" applyFill="1" applyBorder="1" applyAlignment="1">
      <x:alignment vertical="center"/>
    </x:xf>
    <x:xf numFmtId="200" fontId="1" fillId="4" borderId="0" xfId="0" applyNumberFormat="1" applyFont="1" applyFill="1" applyBorder="1" applyAlignment="1">
      <x:alignment vertical="center"/>
    </x:xf>
    <x:xf numFmtId="201" fontId="1" fillId="4" borderId="0" xfId="0" applyNumberFormat="1" applyFont="1" applyFill="1" applyBorder="1" applyAlignment="1">
      <x:alignment vertical="center"/>
    </x:xf>
    <x:xf numFmtId="202" fontId="1" fillId="4" borderId="0" xfId="0" applyNumberFormat="1" applyFont="1" applyFill="1" applyBorder="1" applyAlignment="1">
      <x:alignment vertical="center"/>
    </x:xf>
    <x:xf numFmtId="0" fontId="0" fillId="3" borderId="0" xfId="0" applyNumberFormat="1" applyFont="1" applyFill="1" applyBorder="1"/>
    <x:xf numFmtId="0" fontId="0" fillId="4" borderId="0" xfId="0" applyNumberFormat="1" applyFont="1" applyFill="1" applyBorder="1"/>
    <x:xf numFmtId="203" fontId="0" fillId="3" borderId="0" xfId="0" applyNumberFormat="1" applyFont="1" applyFill="1" applyBorder="1"/>
    <x:xf numFmtId="201" fontId="0" fillId="3" borderId="0" xfId="0" applyNumberFormat="1" applyFont="1" applyFill="1" applyBorder="1"/>
    <x:xf numFmtId="203" fontId="1" fillId="0" borderId="0" xfId="0" applyNumberFormat="1" applyFont="1" applyFill="1" applyBorder="1" applyAlignment="1">
      <x:alignment vertical="center"/>
    </x:xf>
  </x:cellXfs>
  <x:cellStyles count="1">
    <x:cellStyle name="Normal" xfId="0"/>
  </x:cellStyles>
  <x:dxfs count="4">
    <x:dxf>
      <x:font>
        <x:b/>
        <x:color rgb="FF9D3528"/>
      </x:font>
      <x:fill>
        <x:patternFill patternType="solid">
          <x:bgColor rgb="FFFBE6DF"/>
        </x:patternFill>
      </x:fill>
    </x:dxf>
    <x:dxf>
      <x:font>
        <x:b/>
        <x:color rgb="FF9D3528"/>
      </x:font>
      <x:fill>
        <x:patternFill patternType="solid">
          <x:bgColor rgb="FFFBE6DF"/>
        </x:patternFill>
      </x:fill>
    </x:dxf>
    <x:dxf>
      <x:font>
        <x:b/>
        <x:color rgb="FF9D3528"/>
      </x:font>
      <x:fill>
        <x:patternFill patternType="solid">
          <x:bgColor rgb="FFFBE6DF"/>
        </x:patternFill>
      </x:fill>
    </x:dxf>
    <x:dxf>
      <x:font>
        <x:b/>
        <x:color rgb="FF9D3528"/>
      </x:font>
      <x:fill>
        <x:patternFill patternType="solid">
          <x:bgColor rgb="FFFBE6DF"/>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c168e64c0204058" /><Relationship Type="http://schemas.openxmlformats.org/officeDocument/2006/relationships/theme" Target="/xl/theme/theme1.xml" Id="R34b8e3670c304a57" /><Relationship Type="http://schemas.openxmlformats.org/officeDocument/2006/relationships/sharedStrings" Target="/xl/sharedStrings.xml" Id="R0a422a46e5e64340" /><Relationship Type="http://schemas.openxmlformats.org/officeDocument/2006/relationships/worksheet" Target="/xl/worksheets/sheet1.xml" Id="Redb5335a34d440b3" /><Relationship Type="http://schemas.openxmlformats.org/officeDocument/2006/relationships/worksheet" Target="/xl/worksheets/sheet2.xml" Id="R3217e4ec07d44a7c" /><Relationship Type="http://schemas.openxmlformats.org/officeDocument/2006/relationships/worksheet" Target="/xl/worksheets/sheet3.xml" Id="R48e59e35144f47d7" /><Relationship Type="http://schemas.openxmlformats.org/officeDocument/2006/relationships/worksheet" Target="/xl/worksheets/sheet4.xml" Id="R6c3940a480774f7e" /><Relationship Type="http://schemas.openxmlformats.org/officeDocument/2006/relationships/worksheet" Target="/xl/worksheets/sheet5.xml" Id="Rd0860b188d144247" /><Relationship Type="http://schemas.openxmlformats.org/officeDocument/2006/relationships/worksheet" Target="/xl/worksheets/sheet6.xml" Id="R9baa5a01972d4627" /><Relationship Type="http://schemas.openxmlformats.org/officeDocument/2006/relationships/worksheet" Target="/xl/worksheets/sheet7.xml" Id="R9a468e28dffa4489" /></Relationships>
</file>

<file path=xl/tables/table1.xml><?xml version="1.0" encoding="utf-8"?>
<x:table xmlns:x="http://schemas.openxmlformats.org/spreadsheetml/2006/main" id="1" name="Changes_en" displayName="Changes_en" ref="A5:N25" headerRowCount="1" totalsRowCount="0" totalsRowShown="0">
  <x:tableColumns count="14">
    <x:tableColumn id="1" name="Change ID"/>
    <x:tableColumn id="2" name="Baseline proof"/>
    <x:tableColumn id="3" name="Proposed proof"/>
    <x:tableColumn id="4" name="Item code"/>
    <x:tableColumn id="5" name="Affected units"/>
    <x:tableColumn id="6" name="Currency"/>
    <x:tableColumn id="7" name="Old unit cost"/>
    <x:tableColumn id="8" name="New unit cost"/>
    <x:tableColumn id="9" name="Change owner"/>
    <x:tableColumn id="10" name="Decision"/>
    <x:tableColumn id="11" name="Required roles"/>
    <x:tableColumn id="12" name="Quote evidence URL"/>
    <x:tableColumn id="13" name="Input issue"/>
    <x:tableColumn id="14" name="Next action"/>
  </x:tableColumns>
  <x:tableStyleInfo name="TableStyleMedium2" showFirstColumn="0" showLastColumn="0" showRowStripes="1" showColumnStripes="0"/>
</x:table>
</file>

<file path=xl/tables/table2.xml><?xml version="1.0" encoding="utf-8"?>
<x:table xmlns:x="http://schemas.openxmlformats.org/spreadsheetml/2006/main" id="2" name="Impacts_en" displayName="Impacts_en" ref="A5:N25" headerRowCount="1" totalsRowCount="0" totalsRowShown="0">
  <x:tableColumns count="14">
    <x:tableColumn id="1" name="Change ID"/>
    <x:tableColumn id="2" name="One-time charges"/>
    <x:tableColumn id="3" name="Scrap cost"/>
    <x:tableColumn id="4" name="Freight delta"/>
    <x:tableColumn id="5" name="Tax delta"/>
    <x:tableColumn id="6" name="Old promise"/>
    <x:tableColumn id="7" name="New promise"/>
    <x:tableColumn id="8" name="Unit delta"/>
    <x:tableColumn id="9" name="Affected units"/>
    <x:tableColumn id="10" name="Variable delta"/>
    <x:tableColumn id="11" name="Total delta"/>
    <x:tableColumn id="12" name="Calendar-day delta"/>
    <x:tableColumn id="13" name="Input issue"/>
    <x:tableColumn id="14" name="Estimate action"/>
  </x:tableColumns>
  <x:tableStyleInfo name="TableStyleMedium2" showFirstColumn="0" showLastColumn="0" showRowStripes="1" showColumnStripes="0"/>
</x:table>
</file>

<file path=xl/tables/table3.xml><?xml version="1.0" encoding="utf-8"?>
<x:table xmlns:x="http://schemas.openxmlformats.org/spreadsheetml/2006/main" id="3" name="Approvals_en" displayName="Approvals_en" ref="A5:I85" headerRowCount="1" totalsRowCount="0" totalsRowShown="0">
  <x:tableColumns count="9">
    <x:tableColumn id="1" name="Change ID"/>
    <x:tableColumn id="2" name="Proposed proof"/>
    <x:tableColumn id="3" name="Required role"/>
    <x:tableColumn id="4" name="Decision"/>
    <x:tableColumn id="5" name="Named approver"/>
    <x:tableColumn id="6" name="Evidence URL"/>
    <x:tableColumn id="7" name="Decision date"/>
    <x:tableColumn id="8" name="Input issue"/>
    <x:tableColumn id="9" name="Approval recorded"/>
  </x:tableColumns>
  <x:tableStyleInfo name="TableStyleMedium2" showFirstColumn="0" showLastColumn="0" showRowStripes="1" showColumnStripes="0"/>
</x:table>
</file>

<file path=xl/tables/table4.xml><?xml version="1.0" encoding="utf-8"?>
<x:table xmlns:x="http://schemas.openxmlformats.org/spreadsheetml/2006/main" id="4" name="Scopes_en" displayName="Scopes_en" ref="A5:K45" headerRowCount="1" totalsRowCount="0" totalsRowShown="0">
  <x:tableColumns count="11">
    <x:tableColumn id="1" name="Scope ID"/>
    <x:tableColumn id="2" name="Change ID"/>
    <x:tableColumn id="3" name="Market"/>
    <x:tableColumn id="4" name="Lot key"/>
    <x:tableColumn id="5" name="Affected units"/>
    <x:tableColumn id="6" name="Production state"/>
    <x:tableColumn id="7" name="Disposition"/>
    <x:tableColumn id="8" name="Regional owner"/>
    <x:tableColumn id="9" name="Installed proof"/>
    <x:tableColumn id="10" name="Evidence URL"/>
    <x:tableColumn id="11" name="Input issue"/>
  </x:tableColumns>
  <x:tableStyleInfo name="TableStyleMedium2" showFirstColumn="0" showLastColumn="0" showRowStripes="1" showColumnStripes="0"/>
</x:table>
</file>

<file path=xl/tables/table5.xml><?xml version="1.0" encoding="utf-8"?>
<x:table xmlns:x="http://schemas.openxmlformats.org/spreadsheetml/2006/main" id="5" name="Exceptions_en" displayName="Exceptions_en" ref="A5:H25" headerRowCount="1" totalsRowCount="0" totalsRowShown="0">
  <x:tableColumns count="8">
    <x:tableColumn id="1" name="Change ID"/>
    <x:tableColumn id="2" name="Owner"/>
    <x:tableColumn id="3" name="Register issues"/>
    <x:tableColumn id="4" name="Approval rows required"/>
    <x:tableColumn id="5" name="Recorded approvals"/>
    <x:tableColumn id="6" name="Cost record matches"/>
    <x:tableColumn id="7" name="Scope units"/>
    <x:tableColumn id="8" name="Next action"/>
  </x:tableColumns>
  <x:tableStyleInfo name="TableStyleMedium2" showFirstColumn="0" showLastColumn="0" showRowStripes="1" showColumnStripes="0"/>
</x:table>
</file>

<file path=xl/tables/table6.xml><?xml version="1.0" encoding="utf-8"?>
<x:table xmlns:x="http://schemas.openxmlformats.org/spreadsheetml/2006/main" id="6" name="Versions_en" displayName="Versions_en" ref="A5:G25" headerRowCount="1" totalsRowCount="0" totalsRowShown="0">
  <x:tableColumns count="7">
    <x:tableColumn id="1" name="File version"/>
    <x:tableColumn id="2" name="Version date"/>
    <x:tableColumn id="3" name="Change ID"/>
    <x:tableColumn id="4" name="Baseline file"/>
    <x:tableColumn id="5" name="New file"/>
    <x:tableColumn id="6" name="Record owner"/>
    <x:tableColumn id="7" name="Evidence URL"/>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a51b285bc66a4d48" /></Relationships>
</file>

<file path=xl/worksheets/_rels/sheet3.xml.rels>&#65279;<?xml version="1.0" encoding="utf-8"?><Relationships xmlns="http://schemas.openxmlformats.org/package/2006/relationships"><Relationship Type="http://schemas.openxmlformats.org/officeDocument/2006/relationships/table" Target="/xl/tables/table2.xml" Id="R5daafb1e3ac14cbf" /></Relationships>
</file>

<file path=xl/worksheets/_rels/sheet4.xml.rels>&#65279;<?xml version="1.0" encoding="utf-8"?><Relationships xmlns="http://schemas.openxmlformats.org/package/2006/relationships"><Relationship Type="http://schemas.openxmlformats.org/officeDocument/2006/relationships/table" Target="/xl/tables/table3.xml" Id="Rf48747338a0845e5" /></Relationships>
</file>

<file path=xl/worksheets/_rels/sheet5.xml.rels>&#65279;<?xml version="1.0" encoding="utf-8"?><Relationships xmlns="http://schemas.openxmlformats.org/package/2006/relationships"><Relationship Type="http://schemas.openxmlformats.org/officeDocument/2006/relationships/table" Target="/xl/tables/table4.xml" Id="R4488be987a724540" /></Relationships>
</file>

<file path=xl/worksheets/_rels/sheet6.xml.rels>&#65279;<?xml version="1.0" encoding="utf-8"?><Relationships xmlns="http://schemas.openxmlformats.org/package/2006/relationships"><Relationship Type="http://schemas.openxmlformats.org/officeDocument/2006/relationships/table" Target="/xl/tables/table5.xml" Id="R00b11b2fe0cd4e2c" /></Relationships>
</file>

<file path=xl/worksheets/_rels/sheet7.xml.rels>&#65279;<?xml version="1.0" encoding="utf-8"?><Relationships xmlns="http://schemas.openxmlformats.org/package/2006/relationships"><Relationship Type="http://schemas.openxmlformats.org/officeDocument/2006/relationships/table" Target="/xl/tables/table6.xml" Id="Ra0758aa0f82540b0" /></Relationships>
</file>

<file path=xl/worksheets/sheet1.xml><?xml version="1.0" encoding="utf-8"?>
<x:worksheet xmlns:x="http://schemas.openxmlformats.org/spreadsheetml/2006/main">
  <x:sheetPr>
    <x:tabColor rgb="FFA27654"/>
  </x:sheetPr>
  <x:sheetViews>
    <x:sheetView showGridLines="0" workbookViewId="0"/>
  </x:sheetViews>
  <x:sheetFormatPr defaultRowHeight="15"/>
  <x:cols>
    <x:col min="1" max="1" width="19" hidden="0" customWidth="1"/>
    <x:col min="2" max="2" width="19" hidden="0" customWidth="1"/>
    <x:col min="3" max="3" width="19" hidden="0" customWidth="1"/>
    <x:col min="4" max="4" width="19" hidden="0" customWidth="1"/>
    <x:col min="5" max="5" width="19" hidden="0" customWidth="1"/>
    <x:col min="6" max="6" width="19" hidden="0" customWidth="1"/>
    <x:col min="7" max="7" width="19" hidden="0" customWidth="1"/>
    <x:col min="8" max="8" width="19" hidden="0" customWidth="1"/>
    <x:col min="9" max="9" width="19" hidden="0" customWidth="1"/>
    <x:col min="10" max="10" width="19" hidden="0" customWidth="1"/>
    <x:col min="11" max="11" width="19" hidden="0" customWidth="1"/>
    <x:col min="12" max="12" width="19" hidden="0" customWidth="1"/>
    <x:col min="13" max="13" width="19" hidden="0" customWidth="1"/>
    <x:col min="14" max="14" width="19" hidden="0" customWidth="1"/>
  </x:cols>
  <x:sheetData>
    <x:row r="1" ht="25" customHeight="1">
      <x:c r="A1" s="2"/>
      <x:c r="B1" s="2"/>
      <x:c r="C1" s="2"/>
      <x:c r="D1" s="2"/>
      <x:c r="E1" s="2"/>
      <x:c r="F1" s="2"/>
      <x:c r="G1" s="2"/>
      <x:c r="H1" s="2"/>
      <x:c r="I1" s="2"/>
      <x:c r="J1" s="2"/>
      <x:c r="K1" s="2"/>
      <x:c r="L1" s="2"/>
      <x:c r="M1" s="2"/>
      <x:c r="N1" s="2"/>
    </x:row>
    <x:row r="2" ht="25" customHeight="1">
      <x:c r="A2" s="3" t="str">
        <x:v>Production change-order log</x:v>
      </x:c>
      <x:c r="B2" s="2"/>
      <x:c r="C2" s="2"/>
      <x:c r="D2" s="2"/>
      <x:c r="E2" s="2"/>
      <x:c r="F2" s="2"/>
      <x:c r="G2" s="2"/>
      <x:c r="H2" s="2"/>
      <x:c r="I2" s="2"/>
      <x:c r="J2" s="2"/>
      <x:c r="K2" s="2"/>
      <x:c r="L2" s="2"/>
      <x:c r="M2" s="2"/>
      <x:c r="N2" s="2"/>
    </x:row>
    <x:row r="3" ht="25" customHeight="1">
      <x:c r="A3" s="4"/>
      <x:c r="B3" s="4"/>
      <x:c r="C3" s="4"/>
      <x:c r="D3" s="4"/>
      <x:c r="E3" s="4"/>
      <x:c r="F3" s="4"/>
      <x:c r="G3" s="4"/>
      <x:c r="H3" s="4"/>
      <x:c r="I3" s="4"/>
      <x:c r="J3" s="4"/>
      <x:c r="K3" s="4"/>
      <x:c r="L3" s="4"/>
      <x:c r="M3" s="4"/>
      <x:c r="N3" s="4"/>
    </x:row>
    <x:row r="4" ht="38" customHeight="1">
      <x:c r="A4" s="5" t="str">
        <x:v>Template v1.0, dated 2026-10-16. Produced and verified 2026-10-20. Next review 2027-01-16.</x:v>
      </x:c>
      <x:c r="B4" s="2"/>
      <x:c r="C4" s="2"/>
      <x:c r="D4" s="2"/>
      <x:c r="E4" s="2"/>
      <x:c r="F4" s="2"/>
      <x:c r="G4" s="2"/>
      <x:c r="H4" s="2"/>
      <x:c r="I4" s="2"/>
      <x:c r="J4" s="2"/>
      <x:c r="K4" s="2"/>
      <x:c r="L4" s="2"/>
      <x:c r="M4" s="2"/>
      <x:c r="N4" s="2"/>
    </x:row>
    <x:row r="5" ht="25" customHeight="1">
      <x:c r="A5" s="2"/>
      <x:c r="B5" s="2"/>
      <x:c r="C5" s="2"/>
      <x:c r="D5" s="2"/>
      <x:c r="E5" s="2"/>
      <x:c r="F5" s="2"/>
      <x:c r="G5" s="2"/>
      <x:c r="H5" s="2"/>
      <x:c r="I5" s="2"/>
      <x:c r="J5" s="2"/>
      <x:c r="K5" s="2"/>
      <x:c r="L5" s="2"/>
      <x:c r="M5" s="2"/>
      <x:c r="N5" s="2"/>
    </x:row>
    <x:row r="6" ht="44" customHeight="1">
      <x:c r="A6" s="5" t="str">
        <x:v>Start with the last signed proof and purchase order. Keep the baseline immutable. Assign one stable change ID and a proposed proof version; never replace an unknown supplier operation with a new order.</x:v>
      </x:c>
      <x:c r="B6" s="2"/>
      <x:c r="C6" s="2"/>
      <x:c r="D6" s="2"/>
      <x:c r="E6" s="2"/>
      <x:c r="F6" s="2"/>
      <x:c r="G6" s="2"/>
      <x:c r="H6" s="2"/>
      <x:c r="I6" s="2"/>
      <x:c r="J6" s="2"/>
      <x:c r="K6" s="2"/>
      <x:c r="L6" s="2"/>
      <x:c r="M6" s="2"/>
      <x:c r="N6" s="2"/>
    </x:row>
    <x:row r="7" ht="25" customHeight="1">
      <x:c r="A7" s="2"/>
      <x:c r="B7" s="2"/>
      <x:c r="C7" s="2"/>
      <x:c r="D7" s="2"/>
      <x:c r="E7" s="2"/>
      <x:c r="F7" s="2"/>
      <x:c r="G7" s="2"/>
      <x:c r="H7" s="2"/>
      <x:c r="I7" s="2"/>
      <x:c r="J7" s="2"/>
      <x:c r="K7" s="2"/>
      <x:c r="L7" s="2"/>
      <x:c r="M7" s="2"/>
      <x:c r="N7" s="2"/>
    </x:row>
    <x:row r="8" ht="25" customHeight="1">
      <x:c r="A8" s="2"/>
      <x:c r="B8" s="2"/>
      <x:c r="C8" s="2"/>
      <x:c r="D8" s="2"/>
      <x:c r="E8" s="2"/>
      <x:c r="F8" s="2"/>
      <x:c r="G8" s="2"/>
      <x:c r="H8" s="2"/>
      <x:c r="I8" s="2"/>
      <x:c r="J8" s="2"/>
      <x:c r="K8" s="2"/>
      <x:c r="L8" s="2"/>
      <x:c r="M8" s="2"/>
      <x:c r="N8" s="2"/>
    </x:row>
    <x:row r="9" ht="44" customHeight="1">
      <x:c r="A9" s="5" t="str">
        <x:v>The two populated examples are fictional estimates, not customer results, supplier quotes or approved changes. Required evidence URLs, named approvals and dates are deliberately blank. No sample row authorizes production or shipment.</x:v>
      </x:c>
      <x:c r="B9" s="2"/>
      <x:c r="C9" s="2"/>
      <x:c r="D9" s="2"/>
      <x:c r="E9" s="2"/>
      <x:c r="F9" s="2"/>
      <x:c r="G9" s="2"/>
      <x:c r="H9" s="2"/>
      <x:c r="I9" s="2"/>
      <x:c r="J9" s="2"/>
      <x:c r="K9" s="2"/>
      <x:c r="L9" s="2"/>
      <x:c r="M9" s="2"/>
      <x:c r="N9" s="2"/>
    </x:row>
    <x:row r="10" ht="25" customHeight="1">
      <x:c r="A10" s="2"/>
      <x:c r="B10" s="2"/>
      <x:c r="C10" s="2"/>
      <x:c r="D10" s="2"/>
      <x:c r="E10" s="2"/>
      <x:c r="F10" s="2"/>
      <x:c r="G10" s="2"/>
      <x:c r="H10" s="2"/>
      <x:c r="I10" s="2"/>
      <x:c r="J10" s="2"/>
      <x:c r="K10" s="2"/>
      <x:c r="L10" s="2"/>
      <x:c r="M10" s="2"/>
      <x:c r="N10" s="2"/>
    </x:row>
    <x:row r="11" ht="25" customHeight="1">
      <x:c r="A11" s="2"/>
      <x:c r="B11" s="2"/>
      <x:c r="C11" s="2"/>
      <x:c r="D11" s="2"/>
      <x:c r="E11" s="2"/>
      <x:c r="F11" s="2"/>
      <x:c r="G11" s="2"/>
      <x:c r="H11" s="2"/>
      <x:c r="I11" s="2"/>
      <x:c r="J11" s="2"/>
      <x:c r="K11" s="2"/>
      <x:c r="L11" s="2"/>
      <x:c r="M11" s="2"/>
      <x:c r="N11" s="2"/>
    </x:row>
    <x:row r="12" ht="44" customHeight="1">
      <x:c r="A12" s="5" t="str">
        <x:v>Amber cells are editable. Pale blue cells calculate. Enter explicit zero for a known zero charge; blank means unknown. One currency per change. Do not sum unlike currencies. Tax and freight are manual quoted deltas, not tax-rate advice.</x:v>
      </x:c>
      <x:c r="B12" s="2"/>
      <x:c r="C12" s="2"/>
      <x:c r="D12" s="2"/>
      <x:c r="E12" s="2"/>
      <x:c r="F12" s="2"/>
      <x:c r="G12" s="2"/>
      <x:c r="H12" s="2"/>
      <x:c r="I12" s="2"/>
      <x:c r="J12" s="2"/>
      <x:c r="K12" s="2"/>
      <x:c r="L12" s="2"/>
      <x:c r="M12" s="2"/>
      <x:c r="N12" s="2"/>
    </x:row>
    <x:row r="13" ht="25" customHeight="1">
      <x:c r="A13" s="2"/>
      <x:c r="B13" s="2"/>
      <x:c r="C13" s="2"/>
      <x:c r="D13" s="2"/>
      <x:c r="E13" s="2"/>
      <x:c r="F13" s="2"/>
      <x:c r="G13" s="2"/>
      <x:c r="H13" s="2"/>
      <x:c r="I13" s="2"/>
      <x:c r="J13" s="2"/>
      <x:c r="K13" s="2"/>
      <x:c r="L13" s="2"/>
      <x:c r="M13" s="2"/>
      <x:c r="N13" s="2"/>
    </x:row>
    <x:row r="14" ht="25" customHeight="1">
      <x:c r="A14" s="2"/>
      <x:c r="B14" s="2"/>
      <x:c r="C14" s="2"/>
      <x:c r="D14" s="2"/>
      <x:c r="E14" s="2"/>
      <x:c r="F14" s="2"/>
      <x:c r="G14" s="2"/>
      <x:c r="H14" s="2"/>
      <x:c r="I14" s="2"/>
      <x:c r="J14" s="2"/>
      <x:c r="K14" s="2"/>
      <x:c r="L14" s="2"/>
      <x:c r="M14" s="2"/>
      <x:c r="N14" s="2"/>
    </x:row>
    <x:row r="15" ht="44" customHeight="1">
      <x:c r="A15" s="5" t="str">
        <x:v>Total delta = (new unit cost − old unit cost) × affected units + one-time charges + scrap cost + freight delta + tax delta. Calendar-day delta = new promise − old promise. A negative estimate is allowed; confirm actual credit handling separately. Totals are rounded to two decimal places; confirm the contract and currency rounding rule before use.</x:v>
      </x:c>
      <x:c r="B15" s="2"/>
      <x:c r="C15" s="2"/>
      <x:c r="D15" s="2"/>
      <x:c r="E15" s="2"/>
      <x:c r="F15" s="2"/>
      <x:c r="G15" s="2"/>
      <x:c r="H15" s="2"/>
      <x:c r="I15" s="2"/>
      <x:c r="J15" s="2"/>
      <x:c r="K15" s="2"/>
      <x:c r="L15" s="2"/>
      <x:c r="M15" s="2"/>
      <x:c r="N15" s="2"/>
    </x:row>
    <x:row r="16" ht="25" customHeight="1">
      <x:c r="A16" s="2"/>
      <x:c r="B16" s="2"/>
      <x:c r="C16" s="2"/>
      <x:c r="D16" s="2"/>
      <x:c r="E16" s="2"/>
      <x:c r="F16" s="2"/>
      <x:c r="G16" s="2"/>
      <x:c r="H16" s="2"/>
      <x:c r="I16" s="2"/>
      <x:c r="J16" s="2"/>
      <x:c r="K16" s="2"/>
      <x:c r="L16" s="2"/>
      <x:c r="M16" s="2"/>
      <x:c r="N16" s="2"/>
    </x:row>
    <x:row r="17" ht="25" customHeight="1">
      <x:c r="A17" s="2"/>
      <x:c r="B17" s="2"/>
      <x:c r="C17" s="2"/>
      <x:c r="D17" s="2"/>
      <x:c r="E17" s="2"/>
      <x:c r="F17" s="2"/>
      <x:c r="G17" s="2"/>
      <x:c r="H17" s="2"/>
      <x:c r="I17" s="2"/>
      <x:c r="J17" s="2"/>
      <x:c r="K17" s="2"/>
      <x:c r="L17" s="2"/>
      <x:c r="M17" s="2"/>
      <x:c r="N17" s="2"/>
    </x:row>
    <x:row r="18" ht="44" customHeight="1">
      <x:c r="A18" s="5" t="str">
        <x:v>Declare the number of required approval roles in Change Register. Add exactly that many distinct role rows in Approval Log for the same proposed proof. A named approver, decision date and evidence URL are separate required inputs. Duplicated roles do not add authority.</x:v>
      </x:c>
      <x:c r="B18" s="2"/>
      <x:c r="C18" s="2"/>
      <x:c r="D18" s="2"/>
      <x:c r="E18" s="2"/>
      <x:c r="F18" s="2"/>
      <x:c r="G18" s="2"/>
      <x:c r="H18" s="2"/>
      <x:c r="I18" s="2"/>
      <x:c r="J18" s="2"/>
      <x:c r="K18" s="2"/>
      <x:c r="L18" s="2"/>
      <x:c r="M18" s="2"/>
      <x:c r="N18" s="2"/>
    </x:row>
    <x:row r="19" ht="25" customHeight="1">
      <x:c r="A19" s="2"/>
      <x:c r="B19" s="2"/>
      <x:c r="C19" s="2"/>
      <x:c r="D19" s="2"/>
      <x:c r="E19" s="2"/>
      <x:c r="F19" s="2"/>
      <x:c r="G19" s="2"/>
      <x:c r="H19" s="2"/>
      <x:c r="I19" s="2"/>
      <x:c r="J19" s="2"/>
      <x:c r="K19" s="2"/>
      <x:c r="L19" s="2"/>
      <x:c r="M19" s="2"/>
      <x:c r="N19" s="2"/>
    </x:row>
    <x:row r="20" ht="25" customHeight="1">
      <x:c r="A20" s="2"/>
      <x:c r="B20" s="2"/>
      <x:c r="C20" s="2"/>
      <x:c r="D20" s="2"/>
      <x:c r="E20" s="2"/>
      <x:c r="F20" s="2"/>
      <x:c r="G20" s="2"/>
      <x:c r="H20" s="2"/>
      <x:c r="I20" s="2"/>
      <x:c r="J20" s="2"/>
      <x:c r="K20" s="2"/>
      <x:c r="L20" s="2"/>
      <x:c r="M20" s="2"/>
      <x:c r="N20" s="2"/>
    </x:row>
    <x:row r="21" ht="44" customHeight="1">
      <x:c r="A21" s="5" t="str">
        <x:v>Split affected lots by market and production state. Scope units must reconcile to affected units. An approved record is not proof the supplier stopped, reworked or dispatched anything. Record actual acknowledgements and unresolved operations outside a completed checkbox.</x:v>
      </x:c>
      <x:c r="B21" s="2"/>
      <x:c r="C21" s="2"/>
      <x:c r="D21" s="2"/>
      <x:c r="E21" s="2"/>
      <x:c r="F21" s="2"/>
      <x:c r="G21" s="2"/>
      <x:c r="H21" s="2"/>
      <x:c r="I21" s="2"/>
      <x:c r="J21" s="2"/>
      <x:c r="K21" s="2"/>
      <x:c r="L21" s="2"/>
      <x:c r="M21" s="2"/>
      <x:c r="N21" s="2"/>
    </x:row>
    <x:row r="22" ht="25" customHeight="1">
      <x:c r="A22" s="2"/>
      <x:c r="B22" s="2"/>
      <x:c r="C22" s="2"/>
      <x:c r="D22" s="2"/>
      <x:c r="E22" s="2"/>
      <x:c r="F22" s="2"/>
      <x:c r="G22" s="2"/>
      <x:c r="H22" s="2"/>
      <x:c r="I22" s="2"/>
      <x:c r="J22" s="2"/>
      <x:c r="K22" s="2"/>
      <x:c r="L22" s="2"/>
      <x:c r="M22" s="2"/>
      <x:c r="N22" s="2"/>
    </x:row>
    <x:row r="23" ht="25" customHeight="1">
      <x:c r="A23" s="2"/>
      <x:c r="B23" s="2"/>
      <x:c r="C23" s="2"/>
      <x:c r="D23" s="2"/>
      <x:c r="E23" s="2"/>
      <x:c r="F23" s="2"/>
      <x:c r="G23" s="2"/>
      <x:c r="H23" s="2"/>
      <x:c r="I23" s="2"/>
      <x:c r="J23" s="2"/>
      <x:c r="K23" s="2"/>
      <x:c r="L23" s="2"/>
      <x:c r="M23" s="2"/>
      <x:c r="N23" s="2"/>
    </x:row>
    <x:row r="24" ht="44" customHeight="1">
      <x:c r="A24" s="5" t="str">
        <x:v>Capacity: 20 changes, 20 impact records, 80 approval rows and 40 scope rows. Test the next unused row before expansion; extend all dependent ranges and validations together. CSV is a values-only register extract, not a live formula workbook.</x:v>
      </x:c>
      <x:c r="B24" s="2"/>
      <x:c r="C24" s="2"/>
      <x:c r="D24" s="2"/>
      <x:c r="E24" s="2"/>
      <x:c r="F24" s="2"/>
      <x:c r="G24" s="2"/>
      <x:c r="H24" s="2"/>
      <x:c r="I24" s="2"/>
      <x:c r="J24" s="2"/>
      <x:c r="K24" s="2"/>
      <x:c r="L24" s="2"/>
      <x:c r="M24" s="2"/>
      <x:c r="N24" s="2"/>
    </x:row>
    <x:row r="25" ht="25" customHeight="1">
      <x:c r="A25" s="2"/>
      <x:c r="B25" s="2"/>
      <x:c r="C25" s="2"/>
      <x:c r="D25" s="2"/>
      <x:c r="E25" s="2"/>
      <x:c r="F25" s="2"/>
      <x:c r="G25" s="2"/>
      <x:c r="H25" s="2"/>
      <x:c r="I25" s="2"/>
      <x:c r="J25" s="2"/>
      <x:c r="K25" s="2"/>
      <x:c r="L25" s="2"/>
      <x:c r="M25" s="2"/>
      <x:c r="N25" s="2"/>
    </x:row>
    <x:row r="26" ht="25" customHeight="1">
      <x:c r="A26" s="2"/>
      <x:c r="B26" s="2"/>
      <x:c r="C26" s="2"/>
      <x:c r="D26" s="2"/>
      <x:c r="E26" s="2"/>
      <x:c r="F26" s="2"/>
      <x:c r="G26" s="2"/>
      <x:c r="H26" s="2"/>
      <x:c r="I26" s="2"/>
      <x:c r="J26" s="2"/>
      <x:c r="K26" s="2"/>
      <x:c r="L26" s="2"/>
      <x:c r="M26" s="2"/>
      <x:c r="N26" s="2"/>
    </x:row>
    <x:row r="27" ht="44" customHeight="1">
      <x:c r="A27" s="5" t="str">
        <x:v>Use the instruction version date for quarterly review. Preserve old exports and decisions; do not edit an approved baseline in place. Replace the fictional rows with your actual records before using the file for a decision.</x:v>
      </x:c>
      <x:c r="B27" s="2"/>
      <x:c r="C27" s="2"/>
      <x:c r="D27" s="2"/>
      <x:c r="E27" s="2"/>
      <x:c r="F27" s="2"/>
      <x:c r="G27" s="2"/>
      <x:c r="H27" s="2"/>
      <x:c r="I27" s="2"/>
      <x:c r="J27" s="2"/>
      <x:c r="K27" s="2"/>
      <x:c r="L27" s="2"/>
      <x:c r="M27" s="2"/>
      <x:c r="N27" s="2"/>
    </x:row>
    <x:row r="28" ht="25" customHeight="1">
      <x:c r="A28" s="2"/>
      <x:c r="B28" s="2"/>
      <x:c r="C28" s="2"/>
      <x:c r="D28" s="2"/>
      <x:c r="E28" s="2"/>
      <x:c r="F28" s="2"/>
      <x:c r="G28" s="2"/>
      <x:c r="H28" s="2"/>
      <x:c r="I28" s="2"/>
      <x:c r="J28" s="2"/>
      <x:c r="K28" s="2"/>
      <x:c r="L28" s="2"/>
      <x:c r="M28" s="2"/>
      <x:c r="N28" s="2"/>
    </x:row>
    <x:row r="29" ht="25" customHeight="1">
      <x:c r="A29" s="2"/>
      <x:c r="B29" s="2"/>
      <x:c r="C29" s="2"/>
      <x:c r="D29" s="2"/>
      <x:c r="E29" s="2"/>
      <x:c r="F29" s="2"/>
      <x:c r="G29" s="2"/>
      <x:c r="H29" s="2"/>
      <x:c r="I29" s="2"/>
      <x:c r="J29" s="2"/>
      <x:c r="K29" s="2"/>
      <x:c r="L29" s="2"/>
      <x:c r="M29" s="2"/>
      <x:c r="N29" s="2"/>
    </x:row>
    <x:row r="30" ht="25" customHeight="1">
      <x:c r="A30" s="2"/>
      <x:c r="B30" s="2"/>
      <x:c r="C30" s="2"/>
      <x:c r="D30" s="2"/>
      <x:c r="E30" s="2"/>
      <x:c r="F30" s="2"/>
      <x:c r="G30" s="2"/>
      <x:c r="H30" s="2"/>
      <x:c r="I30" s="2"/>
      <x:c r="J30" s="2"/>
      <x:c r="K30" s="2"/>
      <x:c r="L30" s="2"/>
      <x:c r="M30" s="2"/>
      <x:c r="N30" s="2"/>
    </x:row>
    <x:row r="31" ht="55" customHeight="1">
      <x:c r="A31" s="5" t="str">
        <x:v>Method: original Giftpack editorial operating model. Inputs are user-supplied before/after estimates, not measured industry rates. Product context: https://giftpack.ai/faq/</x:v>
      </x:c>
      <x:c r="B31" s="2"/>
      <x:c r="C31" s="2"/>
      <x:c r="D31" s="2"/>
      <x:c r="E31" s="2"/>
      <x:c r="F31" s="2"/>
      <x:c r="G31" s="2"/>
      <x:c r="H31" s="2"/>
      <x:c r="I31" s="2"/>
      <x:c r="J31" s="2"/>
      <x:c r="K31" s="2"/>
      <x:c r="L31" s="2"/>
      <x:c r="M31" s="2"/>
      <x:c r="N31" s="2"/>
    </x:row>
    <x:row r="32" ht="25" customHeight="1">
      <x:c r="A32" s="2"/>
      <x:c r="B32" s="2"/>
      <x:c r="C32" s="2"/>
      <x:c r="D32" s="2"/>
      <x:c r="E32" s="2"/>
      <x:c r="F32" s="2"/>
      <x:c r="G32" s="2"/>
      <x:c r="H32" s="2"/>
      <x:c r="I32" s="2"/>
      <x:c r="J32" s="2"/>
      <x:c r="K32" s="2"/>
      <x:c r="L32" s="2"/>
      <x:c r="M32" s="2"/>
      <x:c r="N32" s="2"/>
    </x:row>
    <x:row r="33" ht="25" customHeight="1">
      <x:c r="A33" s="2"/>
      <x:c r="B33" s="2"/>
      <x:c r="C33" s="2"/>
      <x:c r="D33" s="2"/>
      <x:c r="E33" s="2"/>
      <x:c r="F33" s="2"/>
      <x:c r="G33" s="2"/>
      <x:c r="H33" s="2"/>
      <x:c r="I33" s="2"/>
      <x:c r="J33" s="2"/>
      <x:c r="K33" s="2"/>
      <x:c r="L33" s="2"/>
      <x:c r="M33" s="2"/>
      <x:c r="N33" s="2"/>
    </x:row>
    <x:row r="34" ht="25" customHeight="1">
      <x:c r="A34" s="2"/>
      <x:c r="B34" s="2"/>
      <x:c r="C34" s="2"/>
      <x:c r="D34" s="2"/>
      <x:c r="E34" s="2"/>
      <x:c r="F34" s="2"/>
      <x:c r="G34" s="2"/>
      <x:c r="H34" s="2"/>
      <x:c r="I34" s="2"/>
      <x:c r="J34" s="2"/>
      <x:c r="K34" s="2"/>
      <x:c r="L34" s="2"/>
      <x:c r="M34" s="2"/>
      <x:c r="N34" s="2"/>
    </x:row>
    <x:row r="35" ht="25" customHeight="1">
      <x:c r="A35" s="2"/>
      <x:c r="B35" s="2"/>
      <x:c r="C35" s="2"/>
      <x:c r="D35" s="2"/>
      <x:c r="E35" s="2"/>
      <x:c r="F35" s="2"/>
      <x:c r="G35" s="2"/>
      <x:c r="H35" s="2"/>
      <x:c r="I35" s="2"/>
      <x:c r="J35" s="2"/>
      <x:c r="K35" s="2"/>
      <x:c r="L35" s="2"/>
      <x:c r="M35" s="2"/>
      <x:c r="N35" s="2"/>
    </x:row>
  </x:sheetData>
  <x:mergeCells>
    <x:mergeCell ref="A2:F2"/>
    <x:mergeCell ref="A4:F4"/>
    <x:mergeCell ref="A6:F7"/>
    <x:mergeCell ref="A9:F10"/>
    <x:mergeCell ref="A12:F13"/>
    <x:mergeCell ref="A15:F16"/>
    <x:mergeCell ref="A18:F19"/>
    <x:mergeCell ref="A21:F22"/>
    <x:mergeCell ref="A24:F25"/>
    <x:mergeCell ref="A27:F28"/>
    <x:mergeCell ref="A31:F33"/>
  </x:mergeCells>
  <x:pageMargins left="0.7" right="0.7" top="0.75" bottom="0.75" header="0.3" footer="0.3"/>
</x:worksheet>
</file>

<file path=xl/worksheets/sheet2.xml><?xml version="1.0" encoding="utf-8"?>
<x:worksheet xmlns:x="http://schemas.openxmlformats.org/spreadsheetml/2006/main">
  <x:sheetPr>
    <x:tabColor rgb="FF34495A"/>
  </x:sheetPr>
  <x:sheetViews>
    <x:sheetView showGridLines="0" workbookViewId="0">
      <x:pane xSplit="2" ySplit="5" topLeftCell="C6" activePane="bottomRight" state="frozen"/>
    </x:sheetView>
  </x:sheetViews>
  <x:sheetFormatPr defaultRowHeight="15"/>
  <x:cols>
    <x:col min="1" max="1" width="19" hidden="0" customWidth="1"/>
    <x:col min="2" max="2" width="19" hidden="0" customWidth="1"/>
    <x:col min="3" max="3" width="19" hidden="0" customWidth="1"/>
    <x:col min="4" max="4" width="19" hidden="0" customWidth="1"/>
    <x:col min="5" max="5" width="19" hidden="0" customWidth="1"/>
    <x:col min="6" max="6" width="19" hidden="0" customWidth="1"/>
    <x:col min="7" max="7" width="19" hidden="0" customWidth="1"/>
    <x:col min="8" max="8" width="19" hidden="0" customWidth="1"/>
    <x:col min="9" max="9" width="19" hidden="0" customWidth="1"/>
    <x:col min="10" max="10" width="19" hidden="0" customWidth="1"/>
    <x:col min="11" max="11" width="19" hidden="0" customWidth="1"/>
    <x:col min="12" max="12" width="19" hidden="0" customWidth="1"/>
    <x:col min="13" max="13" width="19" hidden="0" customWidth="1"/>
    <x:col min="14" max="14" width="39" hidden="0" customWidth="1"/>
  </x:cols>
  <x:sheetData>
    <x:row r="1" ht="25" customHeight="1">
      <x:c r="A1" s="2"/>
      <x:c r="B1" s="2"/>
      <x:c r="C1" s="2"/>
      <x:c r="D1" s="2"/>
      <x:c r="E1" s="2"/>
      <x:c r="F1" s="2"/>
      <x:c r="G1" s="2"/>
      <x:c r="H1" s="2"/>
      <x:c r="I1" s="2"/>
      <x:c r="J1" s="2"/>
      <x:c r="K1" s="2"/>
      <x:c r="L1" s="2"/>
      <x:c r="M1" s="2"/>
      <x:c r="N1" s="2"/>
    </x:row>
    <x:row r="2" ht="25" customHeight="1">
      <x:c r="A2" s="3" t="str">
        <x:v>Change Register</x:v>
      </x:c>
      <x:c r="B2" s="2"/>
      <x:c r="C2" s="2"/>
      <x:c r="D2" s="2"/>
      <x:c r="E2" s="2"/>
      <x:c r="F2" s="2"/>
      <x:c r="G2" s="2"/>
      <x:c r="H2" s="2"/>
      <x:c r="I2" s="2"/>
      <x:c r="J2" s="2"/>
      <x:c r="K2" s="2"/>
      <x:c r="L2" s="2"/>
      <x:c r="M2" s="2"/>
      <x:c r="N2" s="2"/>
    </x:row>
    <x:row r="3" ht="25" customHeight="1">
      <x:c r="A3" s="4"/>
      <x:c r="B3" s="4"/>
      <x:c r="C3" s="4"/>
      <x:c r="D3" s="4"/>
      <x:c r="E3" s="4"/>
      <x:c r="F3" s="4"/>
      <x:c r="G3" s="4"/>
      <x:c r="H3" s="4"/>
      <x:c r="I3" s="4"/>
      <x:c r="J3" s="4"/>
      <x:c r="K3" s="4"/>
      <x:c r="L3" s="4"/>
      <x:c r="M3" s="4"/>
      <x:c r="N3" s="4"/>
    </x:row>
    <x:row r="4" ht="25" customHeight="1">
      <x:c r="A4" s="2"/>
      <x:c r="B4" s="2"/>
      <x:c r="C4" s="2"/>
      <x:c r="D4" s="2"/>
      <x:c r="E4" s="2"/>
      <x:c r="F4" s="2"/>
      <x:c r="G4" s="2"/>
      <x:c r="H4" s="2"/>
      <x:c r="I4" s="2"/>
      <x:c r="J4" s="2"/>
      <x:c r="K4" s="2"/>
      <x:c r="L4" s="2"/>
      <x:c r="M4" s="2"/>
      <x:c r="N4" s="2"/>
    </x:row>
    <x:row r="5" ht="48" customHeight="1">
      <x:c r="A5" s="14" t="str">
        <x:v>Change ID</x:v>
      </x:c>
      <x:c r="B5" s="15" t="str">
        <x:v>Baseline proof</x:v>
      </x:c>
      <x:c r="C5" s="15" t="str">
        <x:v>Proposed proof</x:v>
      </x:c>
      <x:c r="D5" s="15" t="str">
        <x:v>Item code</x:v>
      </x:c>
      <x:c r="E5" s="15" t="str">
        <x:v>Affected units</x:v>
      </x:c>
      <x:c r="F5" s="15" t="str">
        <x:v>Currency</x:v>
      </x:c>
      <x:c r="G5" s="15" t="str">
        <x:v>Old unit cost</x:v>
      </x:c>
      <x:c r="H5" s="15" t="str">
        <x:v>New unit cost</x:v>
      </x:c>
      <x:c r="I5" s="15" t="str">
        <x:v>Change owner</x:v>
      </x:c>
      <x:c r="J5" s="15" t="str">
        <x:v>Decision</x:v>
      </x:c>
      <x:c r="K5" s="15" t="str">
        <x:v>Required roles</x:v>
      </x:c>
      <x:c r="L5" s="15" t="str">
        <x:v>Quote evidence URL</x:v>
      </x:c>
      <x:c r="M5" s="15" t="str">
        <x:v>Input issue</x:v>
      </x:c>
      <x:c r="N5" s="16" t="str">
        <x:v>Next action</x:v>
      </x:c>
    </x:row>
    <x:row r="6" ht="36" customHeight="1">
      <x:c r="A6" s="17" t="str">
        <x:v>CH-001</x:v>
      </x:c>
      <x:c r="B6" s="17" t="str">
        <x:v>BOX-R1</x:v>
      </x:c>
      <x:c r="C6" s="17" t="str">
        <x:v>BOX-R2</x:v>
      </x:c>
      <x:c r="D6" s="17" t="str">
        <x:v>BOX</x:v>
      </x:c>
      <x:c r="E6" s="21" t="n">
        <x:v>1000</x:v>
      </x:c>
      <x:c r="F6" s="17" t="str">
        <x:v>USD</x:v>
      </x:c>
      <x:c r="G6" s="20" t="n">
        <x:v>2</x:v>
      </x:c>
      <x:c r="H6" s="20" t="n">
        <x:v>2.3</x:v>
      </x:c>
      <x:c r="I6" s="17" t="str">
        <x:v>Procurement owner</x:v>
      </x:c>
      <x:c r="J6" s="17" t="str">
        <x:v>Not approved</x:v>
      </x:c>
      <x:c r="K6" s="22" t="n">
        <x:v>3</x:v>
      </x:c>
      <x:c r="L6" s="17" t="str"/>
      <x:c r="M6" s="18" t="n">
        <x:f>IF(COUNTA(A6:L6)=0,"",IF(OR(COUNTBLANK(A6:L6)&gt;0,COUNTIFS($A$6:$A$25,A6)&lt;&gt;1,NOT(ISNUMBER(E6)),IF(ISNUMBER(E6),OR(E6&lt;0,E6&lt;&gt;INT(E6)),FALSE),NOT(ISNUMBER(G6)),NOT(ISNUMBER(H6)),IF(ISNUMBER(G6),G6&lt;0,FALSE),IF(ISNUMBER(H6),H6&lt;0,FALSE),NOT(ISNUMBER(K6)),IF(ISNUMBER(K6),OR(K6&lt;1,K6&lt;&gt;INT(K6)),FALSE)),1,0))</x:f>
        <x:v>1</x:v>
      </x:c>
      <x:c r="N6" s="19" t="str">
        <x:f>IF(A6="","",IF(J6="Rejected","Rejected; reconcile existing work",IF(J6="Paused","Paused; confirm stop with supplier",IF(M6&gt;0,"Complete required change fields",IF(OR(COUNTIFS('Approval Log'!$A$6:$A$85,A6)&lt;&gt;K6,SUMIFS('Approval Log'!$I$6:$I$85,'Approval Log'!$A$6:$A$85,A6)&lt;&gt;K6),"Resolve required approvals",IF(OR(COUNTIFS('Impact Calculator'!$A$6:$A$25,A6)&lt;&gt;1,SUMIFS('Impact Calculator'!$M$6:$M$25,'Impact Calculator'!$A$6:$A$25,A6)&gt;0),"Confirm cost and date inputs",IF(OR(COUNTIFS('Lot Market Scope'!$B$6:$B$45,A6)=0,SUMIFS('Lot Market Scope'!$K$6:$K$45,'Lot Market Scope'!$B$6:$B$45,A6)&gt;0,SUMIFS('Lot Market Scope'!$E$6:$E$45,'Lot Market Scope'!$B$6:$B$45,A6)&lt;&gt;E6),"Resolve lot scope and evidence",IF(J6="Approved","Approved record; verify execution",IF(J6="Unchanged","Baseline retained; verify execution","Not approved; hold affected work")))))))))</x:f>
        <x:v>Complete required change fields</x:v>
      </x:c>
    </x:row>
    <x:row r="7" ht="36" customHeight="1">
      <x:c r="A7" s="17" t="str">
        <x:v>CH-002</x:v>
      </x:c>
      <x:c r="B7" s="17" t="str">
        <x:v>INSERT-R1</x:v>
      </x:c>
      <x:c r="C7" s="17" t="str">
        <x:v>INSERT-R2</x:v>
      </x:c>
      <x:c r="D7" s="17" t="str">
        <x:v>INSERT</x:v>
      </x:c>
      <x:c r="E7" s="21" t="n">
        <x:v>400</x:v>
      </x:c>
      <x:c r="F7" s="17" t="str">
        <x:v>TWD</x:v>
      </x:c>
      <x:c r="G7" s="20" t="n">
        <x:v>6</x:v>
      </x:c>
      <x:c r="H7" s="20" t="n">
        <x:v>6.5</x:v>
      </x:c>
      <x:c r="I7" s="17" t="str">
        <x:v>Procurement owner</x:v>
      </x:c>
      <x:c r="J7" s="17" t="str">
        <x:v>Not approved</x:v>
      </x:c>
      <x:c r="K7" s="22" t="n">
        <x:v>3</x:v>
      </x:c>
      <x:c r="L7" s="17" t="str"/>
      <x:c r="M7" s="18" t="n">
        <x:f>IF(COUNTA(A7:L7)=0,"",IF(OR(COUNTBLANK(A7:L7)&gt;0,COUNTIFS($A$6:$A$25,A7)&lt;&gt;1,NOT(ISNUMBER(E7)),IF(ISNUMBER(E7),OR(E7&lt;0,E7&lt;&gt;INT(E7)),FALSE),NOT(ISNUMBER(G7)),NOT(ISNUMBER(H7)),IF(ISNUMBER(G7),G7&lt;0,FALSE),IF(ISNUMBER(H7),H7&lt;0,FALSE),NOT(ISNUMBER(K7)),IF(ISNUMBER(K7),OR(K7&lt;1,K7&lt;&gt;INT(K7)),FALSE)),1,0))</x:f>
        <x:v>1</x:v>
      </x:c>
      <x:c r="N7" s="19" t="str">
        <x:f>IF(A7="","",IF(J7="Rejected","Rejected; reconcile existing work",IF(J7="Paused","Paused; confirm stop with supplier",IF(M7&gt;0,"Complete required change fields",IF(OR(COUNTIFS('Approval Log'!$A$6:$A$85,A7)&lt;&gt;K7,SUMIFS('Approval Log'!$I$6:$I$85,'Approval Log'!$A$6:$A$85,A7)&lt;&gt;K7),"Resolve required approvals",IF(OR(COUNTIFS('Impact Calculator'!$A$6:$A$25,A7)&lt;&gt;1,SUMIFS('Impact Calculator'!$M$6:$M$25,'Impact Calculator'!$A$6:$A$25,A7)&gt;0),"Confirm cost and date inputs",IF(OR(COUNTIFS('Lot Market Scope'!$B$6:$B$45,A7)=0,SUMIFS('Lot Market Scope'!$K$6:$K$45,'Lot Market Scope'!$B$6:$B$45,A7)&gt;0,SUMIFS('Lot Market Scope'!$E$6:$E$45,'Lot Market Scope'!$B$6:$B$45,A7)&lt;&gt;E7),"Resolve lot scope and evidence",IF(J7="Approved","Approved record; verify execution",IF(J7="Unchanged","Baseline retained; verify execution","Not approved; hold affected work")))))))))</x:f>
        <x:v>Complete required change fields</x:v>
      </x:c>
    </x:row>
    <x:row r="8" ht="36" customHeight="1">
      <x:c r="A8" s="17"/>
      <x:c r="B8" s="17"/>
      <x:c r="C8" s="17"/>
      <x:c r="D8" s="17"/>
      <x:c r="E8" s="21"/>
      <x:c r="F8" s="17"/>
      <x:c r="G8" s="20"/>
      <x:c r="H8" s="20"/>
      <x:c r="I8" s="17"/>
      <x:c r="J8" s="17"/>
      <x:c r="K8" s="22"/>
      <x:c r="L8" s="17"/>
      <x:c r="M8" s="18" t="str">
        <x:f>IF(COUNTA(A8:L8)=0,"",IF(OR(COUNTBLANK(A8:L8)&gt;0,COUNTIFS($A$6:$A$25,A8)&lt;&gt;1,NOT(ISNUMBER(E8)),IF(ISNUMBER(E8),OR(E8&lt;0,E8&lt;&gt;INT(E8)),FALSE),NOT(ISNUMBER(G8)),NOT(ISNUMBER(H8)),IF(ISNUMBER(G8),G8&lt;0,FALSE),IF(ISNUMBER(H8),H8&lt;0,FALSE),NOT(ISNUMBER(K8)),IF(ISNUMBER(K8),OR(K8&lt;1,K8&lt;&gt;INT(K8)),FALSE)),1,0))</x:f>
      </x:c>
      <x:c r="N8" s="19" t="str">
        <x:f>IF(A8="","",IF(J8="Rejected","Rejected; reconcile existing work",IF(J8="Paused","Paused; confirm stop with supplier",IF(M8&gt;0,"Complete required change fields",IF(OR(COUNTIFS('Approval Log'!$A$6:$A$85,A8)&lt;&gt;K8,SUMIFS('Approval Log'!$I$6:$I$85,'Approval Log'!$A$6:$A$85,A8)&lt;&gt;K8),"Resolve required approvals",IF(OR(COUNTIFS('Impact Calculator'!$A$6:$A$25,A8)&lt;&gt;1,SUMIFS('Impact Calculator'!$M$6:$M$25,'Impact Calculator'!$A$6:$A$25,A8)&gt;0),"Confirm cost and date inputs",IF(OR(COUNTIFS('Lot Market Scope'!$B$6:$B$45,A8)=0,SUMIFS('Lot Market Scope'!$K$6:$K$45,'Lot Market Scope'!$B$6:$B$45,A8)&gt;0,SUMIFS('Lot Market Scope'!$E$6:$E$45,'Lot Market Scope'!$B$6:$B$45,A8)&lt;&gt;E8),"Resolve lot scope and evidence",IF(J8="Approved","Approved record; verify execution",IF(J8="Unchanged","Baseline retained; verify execution","Not approved; hold affected work")))))))))</x:f>
      </x:c>
    </x:row>
    <x:row r="9" ht="36" customHeight="1">
      <x:c r="A9" s="17"/>
      <x:c r="B9" s="17"/>
      <x:c r="C9" s="17"/>
      <x:c r="D9" s="17"/>
      <x:c r="E9" s="21"/>
      <x:c r="F9" s="17"/>
      <x:c r="G9" s="20"/>
      <x:c r="H9" s="20"/>
      <x:c r="I9" s="17"/>
      <x:c r="J9" s="17"/>
      <x:c r="K9" s="22"/>
      <x:c r="L9" s="17"/>
      <x:c r="M9" s="18" t="str">
        <x:f>IF(COUNTA(A9:L9)=0,"",IF(OR(COUNTBLANK(A9:L9)&gt;0,COUNTIFS($A$6:$A$25,A9)&lt;&gt;1,NOT(ISNUMBER(E9)),IF(ISNUMBER(E9),OR(E9&lt;0,E9&lt;&gt;INT(E9)),FALSE),NOT(ISNUMBER(G9)),NOT(ISNUMBER(H9)),IF(ISNUMBER(G9),G9&lt;0,FALSE),IF(ISNUMBER(H9),H9&lt;0,FALSE),NOT(ISNUMBER(K9)),IF(ISNUMBER(K9),OR(K9&lt;1,K9&lt;&gt;INT(K9)),FALSE)),1,0))</x:f>
      </x:c>
      <x:c r="N9" s="19" t="str">
        <x:f>IF(A9="","",IF(J9="Rejected","Rejected; reconcile existing work",IF(J9="Paused","Paused; confirm stop with supplier",IF(M9&gt;0,"Complete required change fields",IF(OR(COUNTIFS('Approval Log'!$A$6:$A$85,A9)&lt;&gt;K9,SUMIFS('Approval Log'!$I$6:$I$85,'Approval Log'!$A$6:$A$85,A9)&lt;&gt;K9),"Resolve required approvals",IF(OR(COUNTIFS('Impact Calculator'!$A$6:$A$25,A9)&lt;&gt;1,SUMIFS('Impact Calculator'!$M$6:$M$25,'Impact Calculator'!$A$6:$A$25,A9)&gt;0),"Confirm cost and date inputs",IF(OR(COUNTIFS('Lot Market Scope'!$B$6:$B$45,A9)=0,SUMIFS('Lot Market Scope'!$K$6:$K$45,'Lot Market Scope'!$B$6:$B$45,A9)&gt;0,SUMIFS('Lot Market Scope'!$E$6:$E$45,'Lot Market Scope'!$B$6:$B$45,A9)&lt;&gt;E9),"Resolve lot scope and evidence",IF(J9="Approved","Approved record; verify execution",IF(J9="Unchanged","Baseline retained; verify execution","Not approved; hold affected work")))))))))</x:f>
      </x:c>
    </x:row>
    <x:row r="10" ht="36" customHeight="1">
      <x:c r="A10" s="17"/>
      <x:c r="B10" s="17"/>
      <x:c r="C10" s="17"/>
      <x:c r="D10" s="17"/>
      <x:c r="E10" s="21"/>
      <x:c r="F10" s="17"/>
      <x:c r="G10" s="20"/>
      <x:c r="H10" s="20"/>
      <x:c r="I10" s="17"/>
      <x:c r="J10" s="17"/>
      <x:c r="K10" s="22"/>
      <x:c r="L10" s="17"/>
      <x:c r="M10" s="18" t="str">
        <x:f>IF(COUNTA(A10:L10)=0,"",IF(OR(COUNTBLANK(A10:L10)&gt;0,COUNTIFS($A$6:$A$25,A10)&lt;&gt;1,NOT(ISNUMBER(E10)),IF(ISNUMBER(E10),OR(E10&lt;0,E10&lt;&gt;INT(E10)),FALSE),NOT(ISNUMBER(G10)),NOT(ISNUMBER(H10)),IF(ISNUMBER(G10),G10&lt;0,FALSE),IF(ISNUMBER(H10),H10&lt;0,FALSE),NOT(ISNUMBER(K10)),IF(ISNUMBER(K10),OR(K10&lt;1,K10&lt;&gt;INT(K10)),FALSE)),1,0))</x:f>
      </x:c>
      <x:c r="N10" s="19" t="str">
        <x:f>IF(A10="","",IF(J10="Rejected","Rejected; reconcile existing work",IF(J10="Paused","Paused; confirm stop with supplier",IF(M10&gt;0,"Complete required change fields",IF(OR(COUNTIFS('Approval Log'!$A$6:$A$85,A10)&lt;&gt;K10,SUMIFS('Approval Log'!$I$6:$I$85,'Approval Log'!$A$6:$A$85,A10)&lt;&gt;K10),"Resolve required approvals",IF(OR(COUNTIFS('Impact Calculator'!$A$6:$A$25,A10)&lt;&gt;1,SUMIFS('Impact Calculator'!$M$6:$M$25,'Impact Calculator'!$A$6:$A$25,A10)&gt;0),"Confirm cost and date inputs",IF(OR(COUNTIFS('Lot Market Scope'!$B$6:$B$45,A10)=0,SUMIFS('Lot Market Scope'!$K$6:$K$45,'Lot Market Scope'!$B$6:$B$45,A10)&gt;0,SUMIFS('Lot Market Scope'!$E$6:$E$45,'Lot Market Scope'!$B$6:$B$45,A10)&lt;&gt;E10),"Resolve lot scope and evidence",IF(J10="Approved","Approved record; verify execution",IF(J10="Unchanged","Baseline retained; verify execution","Not approved; hold affected work")))))))))</x:f>
      </x:c>
    </x:row>
    <x:row r="11" ht="36" customHeight="1">
      <x:c r="A11" s="17"/>
      <x:c r="B11" s="17"/>
      <x:c r="C11" s="17"/>
      <x:c r="D11" s="17"/>
      <x:c r="E11" s="21"/>
      <x:c r="F11" s="17"/>
      <x:c r="G11" s="20"/>
      <x:c r="H11" s="20"/>
      <x:c r="I11" s="17"/>
      <x:c r="J11" s="17"/>
      <x:c r="K11" s="22"/>
      <x:c r="L11" s="17"/>
      <x:c r="M11" s="18" t="str">
        <x:f>IF(COUNTA(A11:L11)=0,"",IF(OR(COUNTBLANK(A11:L11)&gt;0,COUNTIFS($A$6:$A$25,A11)&lt;&gt;1,NOT(ISNUMBER(E11)),IF(ISNUMBER(E11),OR(E11&lt;0,E11&lt;&gt;INT(E11)),FALSE),NOT(ISNUMBER(G11)),NOT(ISNUMBER(H11)),IF(ISNUMBER(G11),G11&lt;0,FALSE),IF(ISNUMBER(H11),H11&lt;0,FALSE),NOT(ISNUMBER(K11)),IF(ISNUMBER(K11),OR(K11&lt;1,K11&lt;&gt;INT(K11)),FALSE)),1,0))</x:f>
      </x:c>
      <x:c r="N11" s="19" t="str">
        <x:f>IF(A11="","",IF(J11="Rejected","Rejected; reconcile existing work",IF(J11="Paused","Paused; confirm stop with supplier",IF(M11&gt;0,"Complete required change fields",IF(OR(COUNTIFS('Approval Log'!$A$6:$A$85,A11)&lt;&gt;K11,SUMIFS('Approval Log'!$I$6:$I$85,'Approval Log'!$A$6:$A$85,A11)&lt;&gt;K11),"Resolve required approvals",IF(OR(COUNTIFS('Impact Calculator'!$A$6:$A$25,A11)&lt;&gt;1,SUMIFS('Impact Calculator'!$M$6:$M$25,'Impact Calculator'!$A$6:$A$25,A11)&gt;0),"Confirm cost and date inputs",IF(OR(COUNTIFS('Lot Market Scope'!$B$6:$B$45,A11)=0,SUMIFS('Lot Market Scope'!$K$6:$K$45,'Lot Market Scope'!$B$6:$B$45,A11)&gt;0,SUMIFS('Lot Market Scope'!$E$6:$E$45,'Lot Market Scope'!$B$6:$B$45,A11)&lt;&gt;E11),"Resolve lot scope and evidence",IF(J11="Approved","Approved record; verify execution",IF(J11="Unchanged","Baseline retained; verify execution","Not approved; hold affected work")))))))))</x:f>
      </x:c>
    </x:row>
    <x:row r="12" ht="36" customHeight="1">
      <x:c r="A12" s="17"/>
      <x:c r="B12" s="17"/>
      <x:c r="C12" s="17"/>
      <x:c r="D12" s="17"/>
      <x:c r="E12" s="21"/>
      <x:c r="F12" s="17"/>
      <x:c r="G12" s="20"/>
      <x:c r="H12" s="20"/>
      <x:c r="I12" s="17"/>
      <x:c r="J12" s="17"/>
      <x:c r="K12" s="22"/>
      <x:c r="L12" s="17"/>
      <x:c r="M12" s="18" t="str">
        <x:f>IF(COUNTA(A12:L12)=0,"",IF(OR(COUNTBLANK(A12:L12)&gt;0,COUNTIFS($A$6:$A$25,A12)&lt;&gt;1,NOT(ISNUMBER(E12)),IF(ISNUMBER(E12),OR(E12&lt;0,E12&lt;&gt;INT(E12)),FALSE),NOT(ISNUMBER(G12)),NOT(ISNUMBER(H12)),IF(ISNUMBER(G12),G12&lt;0,FALSE),IF(ISNUMBER(H12),H12&lt;0,FALSE),NOT(ISNUMBER(K12)),IF(ISNUMBER(K12),OR(K12&lt;1,K12&lt;&gt;INT(K12)),FALSE)),1,0))</x:f>
      </x:c>
      <x:c r="N12" s="19" t="str">
        <x:f>IF(A12="","",IF(J12="Rejected","Rejected; reconcile existing work",IF(J12="Paused","Paused; confirm stop with supplier",IF(M12&gt;0,"Complete required change fields",IF(OR(COUNTIFS('Approval Log'!$A$6:$A$85,A12)&lt;&gt;K12,SUMIFS('Approval Log'!$I$6:$I$85,'Approval Log'!$A$6:$A$85,A12)&lt;&gt;K12),"Resolve required approvals",IF(OR(COUNTIFS('Impact Calculator'!$A$6:$A$25,A12)&lt;&gt;1,SUMIFS('Impact Calculator'!$M$6:$M$25,'Impact Calculator'!$A$6:$A$25,A12)&gt;0),"Confirm cost and date inputs",IF(OR(COUNTIFS('Lot Market Scope'!$B$6:$B$45,A12)=0,SUMIFS('Lot Market Scope'!$K$6:$K$45,'Lot Market Scope'!$B$6:$B$45,A12)&gt;0,SUMIFS('Lot Market Scope'!$E$6:$E$45,'Lot Market Scope'!$B$6:$B$45,A12)&lt;&gt;E12),"Resolve lot scope and evidence",IF(J12="Approved","Approved record; verify execution",IF(J12="Unchanged","Baseline retained; verify execution","Not approved; hold affected work")))))))))</x:f>
      </x:c>
    </x:row>
    <x:row r="13" ht="36" customHeight="1">
      <x:c r="A13" s="17"/>
      <x:c r="B13" s="17"/>
      <x:c r="C13" s="17"/>
      <x:c r="D13" s="17"/>
      <x:c r="E13" s="21"/>
      <x:c r="F13" s="17"/>
      <x:c r="G13" s="20"/>
      <x:c r="H13" s="20"/>
      <x:c r="I13" s="17"/>
      <x:c r="J13" s="17"/>
      <x:c r="K13" s="22"/>
      <x:c r="L13" s="17"/>
      <x:c r="M13" s="18" t="str">
        <x:f>IF(COUNTA(A13:L13)=0,"",IF(OR(COUNTBLANK(A13:L13)&gt;0,COUNTIFS($A$6:$A$25,A13)&lt;&gt;1,NOT(ISNUMBER(E13)),IF(ISNUMBER(E13),OR(E13&lt;0,E13&lt;&gt;INT(E13)),FALSE),NOT(ISNUMBER(G13)),NOT(ISNUMBER(H13)),IF(ISNUMBER(G13),G13&lt;0,FALSE),IF(ISNUMBER(H13),H13&lt;0,FALSE),NOT(ISNUMBER(K13)),IF(ISNUMBER(K13),OR(K13&lt;1,K13&lt;&gt;INT(K13)),FALSE)),1,0))</x:f>
      </x:c>
      <x:c r="N13" s="19" t="str">
        <x:f>IF(A13="","",IF(J13="Rejected","Rejected; reconcile existing work",IF(J13="Paused","Paused; confirm stop with supplier",IF(M13&gt;0,"Complete required change fields",IF(OR(COUNTIFS('Approval Log'!$A$6:$A$85,A13)&lt;&gt;K13,SUMIFS('Approval Log'!$I$6:$I$85,'Approval Log'!$A$6:$A$85,A13)&lt;&gt;K13),"Resolve required approvals",IF(OR(COUNTIFS('Impact Calculator'!$A$6:$A$25,A13)&lt;&gt;1,SUMIFS('Impact Calculator'!$M$6:$M$25,'Impact Calculator'!$A$6:$A$25,A13)&gt;0),"Confirm cost and date inputs",IF(OR(COUNTIFS('Lot Market Scope'!$B$6:$B$45,A13)=0,SUMIFS('Lot Market Scope'!$K$6:$K$45,'Lot Market Scope'!$B$6:$B$45,A13)&gt;0,SUMIFS('Lot Market Scope'!$E$6:$E$45,'Lot Market Scope'!$B$6:$B$45,A13)&lt;&gt;E13),"Resolve lot scope and evidence",IF(J13="Approved","Approved record; verify execution",IF(J13="Unchanged","Baseline retained; verify execution","Not approved; hold affected work")))))))))</x:f>
      </x:c>
    </x:row>
    <x:row r="14" ht="36" customHeight="1">
      <x:c r="A14" s="17"/>
      <x:c r="B14" s="17"/>
      <x:c r="C14" s="17"/>
      <x:c r="D14" s="17"/>
      <x:c r="E14" s="21"/>
      <x:c r="F14" s="17"/>
      <x:c r="G14" s="20"/>
      <x:c r="H14" s="20"/>
      <x:c r="I14" s="17"/>
      <x:c r="J14" s="17"/>
      <x:c r="K14" s="22"/>
      <x:c r="L14" s="17"/>
      <x:c r="M14" s="18" t="str">
        <x:f>IF(COUNTA(A14:L14)=0,"",IF(OR(COUNTBLANK(A14:L14)&gt;0,COUNTIFS($A$6:$A$25,A14)&lt;&gt;1,NOT(ISNUMBER(E14)),IF(ISNUMBER(E14),OR(E14&lt;0,E14&lt;&gt;INT(E14)),FALSE),NOT(ISNUMBER(G14)),NOT(ISNUMBER(H14)),IF(ISNUMBER(G14),G14&lt;0,FALSE),IF(ISNUMBER(H14),H14&lt;0,FALSE),NOT(ISNUMBER(K14)),IF(ISNUMBER(K14),OR(K14&lt;1,K14&lt;&gt;INT(K14)),FALSE)),1,0))</x:f>
      </x:c>
      <x:c r="N14" s="19" t="str">
        <x:f>IF(A14="","",IF(J14="Rejected","Rejected; reconcile existing work",IF(J14="Paused","Paused; confirm stop with supplier",IF(M14&gt;0,"Complete required change fields",IF(OR(COUNTIFS('Approval Log'!$A$6:$A$85,A14)&lt;&gt;K14,SUMIFS('Approval Log'!$I$6:$I$85,'Approval Log'!$A$6:$A$85,A14)&lt;&gt;K14),"Resolve required approvals",IF(OR(COUNTIFS('Impact Calculator'!$A$6:$A$25,A14)&lt;&gt;1,SUMIFS('Impact Calculator'!$M$6:$M$25,'Impact Calculator'!$A$6:$A$25,A14)&gt;0),"Confirm cost and date inputs",IF(OR(COUNTIFS('Lot Market Scope'!$B$6:$B$45,A14)=0,SUMIFS('Lot Market Scope'!$K$6:$K$45,'Lot Market Scope'!$B$6:$B$45,A14)&gt;0,SUMIFS('Lot Market Scope'!$E$6:$E$45,'Lot Market Scope'!$B$6:$B$45,A14)&lt;&gt;E14),"Resolve lot scope and evidence",IF(J14="Approved","Approved record; verify execution",IF(J14="Unchanged","Baseline retained; verify execution","Not approved; hold affected work")))))))))</x:f>
      </x:c>
    </x:row>
    <x:row r="15" ht="36" customHeight="1">
      <x:c r="A15" s="17"/>
      <x:c r="B15" s="17"/>
      <x:c r="C15" s="17"/>
      <x:c r="D15" s="17"/>
      <x:c r="E15" s="21"/>
      <x:c r="F15" s="17"/>
      <x:c r="G15" s="20"/>
      <x:c r="H15" s="20"/>
      <x:c r="I15" s="17"/>
      <x:c r="J15" s="17"/>
      <x:c r="K15" s="22"/>
      <x:c r="L15" s="17"/>
      <x:c r="M15" s="18" t="str">
        <x:f>IF(COUNTA(A15:L15)=0,"",IF(OR(COUNTBLANK(A15:L15)&gt;0,COUNTIFS($A$6:$A$25,A15)&lt;&gt;1,NOT(ISNUMBER(E15)),IF(ISNUMBER(E15),OR(E15&lt;0,E15&lt;&gt;INT(E15)),FALSE),NOT(ISNUMBER(G15)),NOT(ISNUMBER(H15)),IF(ISNUMBER(G15),G15&lt;0,FALSE),IF(ISNUMBER(H15),H15&lt;0,FALSE),NOT(ISNUMBER(K15)),IF(ISNUMBER(K15),OR(K15&lt;1,K15&lt;&gt;INT(K15)),FALSE)),1,0))</x:f>
      </x:c>
      <x:c r="N15" s="19" t="str">
        <x:f>IF(A15="","",IF(J15="Rejected","Rejected; reconcile existing work",IF(J15="Paused","Paused; confirm stop with supplier",IF(M15&gt;0,"Complete required change fields",IF(OR(COUNTIFS('Approval Log'!$A$6:$A$85,A15)&lt;&gt;K15,SUMIFS('Approval Log'!$I$6:$I$85,'Approval Log'!$A$6:$A$85,A15)&lt;&gt;K15),"Resolve required approvals",IF(OR(COUNTIFS('Impact Calculator'!$A$6:$A$25,A15)&lt;&gt;1,SUMIFS('Impact Calculator'!$M$6:$M$25,'Impact Calculator'!$A$6:$A$25,A15)&gt;0),"Confirm cost and date inputs",IF(OR(COUNTIFS('Lot Market Scope'!$B$6:$B$45,A15)=0,SUMIFS('Lot Market Scope'!$K$6:$K$45,'Lot Market Scope'!$B$6:$B$45,A15)&gt;0,SUMIFS('Lot Market Scope'!$E$6:$E$45,'Lot Market Scope'!$B$6:$B$45,A15)&lt;&gt;E15),"Resolve lot scope and evidence",IF(J15="Approved","Approved record; verify execution",IF(J15="Unchanged","Baseline retained; verify execution","Not approved; hold affected work")))))))))</x:f>
      </x:c>
    </x:row>
    <x:row r="16" ht="36" customHeight="1">
      <x:c r="A16" s="17"/>
      <x:c r="B16" s="17"/>
      <x:c r="C16" s="17"/>
      <x:c r="D16" s="17"/>
      <x:c r="E16" s="21"/>
      <x:c r="F16" s="17"/>
      <x:c r="G16" s="20"/>
      <x:c r="H16" s="20"/>
      <x:c r="I16" s="17"/>
      <x:c r="J16" s="17"/>
      <x:c r="K16" s="22"/>
      <x:c r="L16" s="17"/>
      <x:c r="M16" s="18" t="str">
        <x:f>IF(COUNTA(A16:L16)=0,"",IF(OR(COUNTBLANK(A16:L16)&gt;0,COUNTIFS($A$6:$A$25,A16)&lt;&gt;1,NOT(ISNUMBER(E16)),IF(ISNUMBER(E16),OR(E16&lt;0,E16&lt;&gt;INT(E16)),FALSE),NOT(ISNUMBER(G16)),NOT(ISNUMBER(H16)),IF(ISNUMBER(G16),G16&lt;0,FALSE),IF(ISNUMBER(H16),H16&lt;0,FALSE),NOT(ISNUMBER(K16)),IF(ISNUMBER(K16),OR(K16&lt;1,K16&lt;&gt;INT(K16)),FALSE)),1,0))</x:f>
      </x:c>
      <x:c r="N16" s="19" t="str">
        <x:f>IF(A16="","",IF(J16="Rejected","Rejected; reconcile existing work",IF(J16="Paused","Paused; confirm stop with supplier",IF(M16&gt;0,"Complete required change fields",IF(OR(COUNTIFS('Approval Log'!$A$6:$A$85,A16)&lt;&gt;K16,SUMIFS('Approval Log'!$I$6:$I$85,'Approval Log'!$A$6:$A$85,A16)&lt;&gt;K16),"Resolve required approvals",IF(OR(COUNTIFS('Impact Calculator'!$A$6:$A$25,A16)&lt;&gt;1,SUMIFS('Impact Calculator'!$M$6:$M$25,'Impact Calculator'!$A$6:$A$25,A16)&gt;0),"Confirm cost and date inputs",IF(OR(COUNTIFS('Lot Market Scope'!$B$6:$B$45,A16)=0,SUMIFS('Lot Market Scope'!$K$6:$K$45,'Lot Market Scope'!$B$6:$B$45,A16)&gt;0,SUMIFS('Lot Market Scope'!$E$6:$E$45,'Lot Market Scope'!$B$6:$B$45,A16)&lt;&gt;E16),"Resolve lot scope and evidence",IF(J16="Approved","Approved record; verify execution",IF(J16="Unchanged","Baseline retained; verify execution","Not approved; hold affected work")))))))))</x:f>
      </x:c>
    </x:row>
    <x:row r="17" ht="36" customHeight="1">
      <x:c r="A17" s="17"/>
      <x:c r="B17" s="17"/>
      <x:c r="C17" s="17"/>
      <x:c r="D17" s="17"/>
      <x:c r="E17" s="21"/>
      <x:c r="F17" s="17"/>
      <x:c r="G17" s="20"/>
      <x:c r="H17" s="20"/>
      <x:c r="I17" s="17"/>
      <x:c r="J17" s="17"/>
      <x:c r="K17" s="22"/>
      <x:c r="L17" s="17"/>
      <x:c r="M17" s="18" t="str">
        <x:f>IF(COUNTA(A17:L17)=0,"",IF(OR(COUNTBLANK(A17:L17)&gt;0,COUNTIFS($A$6:$A$25,A17)&lt;&gt;1,NOT(ISNUMBER(E17)),IF(ISNUMBER(E17),OR(E17&lt;0,E17&lt;&gt;INT(E17)),FALSE),NOT(ISNUMBER(G17)),NOT(ISNUMBER(H17)),IF(ISNUMBER(G17),G17&lt;0,FALSE),IF(ISNUMBER(H17),H17&lt;0,FALSE),NOT(ISNUMBER(K17)),IF(ISNUMBER(K17),OR(K17&lt;1,K17&lt;&gt;INT(K17)),FALSE)),1,0))</x:f>
      </x:c>
      <x:c r="N17" s="19" t="str">
        <x:f>IF(A17="","",IF(J17="Rejected","Rejected; reconcile existing work",IF(J17="Paused","Paused; confirm stop with supplier",IF(M17&gt;0,"Complete required change fields",IF(OR(COUNTIFS('Approval Log'!$A$6:$A$85,A17)&lt;&gt;K17,SUMIFS('Approval Log'!$I$6:$I$85,'Approval Log'!$A$6:$A$85,A17)&lt;&gt;K17),"Resolve required approvals",IF(OR(COUNTIFS('Impact Calculator'!$A$6:$A$25,A17)&lt;&gt;1,SUMIFS('Impact Calculator'!$M$6:$M$25,'Impact Calculator'!$A$6:$A$25,A17)&gt;0),"Confirm cost and date inputs",IF(OR(COUNTIFS('Lot Market Scope'!$B$6:$B$45,A17)=0,SUMIFS('Lot Market Scope'!$K$6:$K$45,'Lot Market Scope'!$B$6:$B$45,A17)&gt;0,SUMIFS('Lot Market Scope'!$E$6:$E$45,'Lot Market Scope'!$B$6:$B$45,A17)&lt;&gt;E17),"Resolve lot scope and evidence",IF(J17="Approved","Approved record; verify execution",IF(J17="Unchanged","Baseline retained; verify execution","Not approved; hold affected work")))))))))</x:f>
      </x:c>
    </x:row>
    <x:row r="18" ht="36" customHeight="1">
      <x:c r="A18" s="17"/>
      <x:c r="B18" s="17"/>
      <x:c r="C18" s="17"/>
      <x:c r="D18" s="17"/>
      <x:c r="E18" s="21"/>
      <x:c r="F18" s="17"/>
      <x:c r="G18" s="20"/>
      <x:c r="H18" s="20"/>
      <x:c r="I18" s="17"/>
      <x:c r="J18" s="17"/>
      <x:c r="K18" s="22"/>
      <x:c r="L18" s="17"/>
      <x:c r="M18" s="18" t="str">
        <x:f>IF(COUNTA(A18:L18)=0,"",IF(OR(COUNTBLANK(A18:L18)&gt;0,COUNTIFS($A$6:$A$25,A18)&lt;&gt;1,NOT(ISNUMBER(E18)),IF(ISNUMBER(E18),OR(E18&lt;0,E18&lt;&gt;INT(E18)),FALSE),NOT(ISNUMBER(G18)),NOT(ISNUMBER(H18)),IF(ISNUMBER(G18),G18&lt;0,FALSE),IF(ISNUMBER(H18),H18&lt;0,FALSE),NOT(ISNUMBER(K18)),IF(ISNUMBER(K18),OR(K18&lt;1,K18&lt;&gt;INT(K18)),FALSE)),1,0))</x:f>
      </x:c>
      <x:c r="N18" s="19" t="str">
        <x:f>IF(A18="","",IF(J18="Rejected","Rejected; reconcile existing work",IF(J18="Paused","Paused; confirm stop with supplier",IF(M18&gt;0,"Complete required change fields",IF(OR(COUNTIFS('Approval Log'!$A$6:$A$85,A18)&lt;&gt;K18,SUMIFS('Approval Log'!$I$6:$I$85,'Approval Log'!$A$6:$A$85,A18)&lt;&gt;K18),"Resolve required approvals",IF(OR(COUNTIFS('Impact Calculator'!$A$6:$A$25,A18)&lt;&gt;1,SUMIFS('Impact Calculator'!$M$6:$M$25,'Impact Calculator'!$A$6:$A$25,A18)&gt;0),"Confirm cost and date inputs",IF(OR(COUNTIFS('Lot Market Scope'!$B$6:$B$45,A18)=0,SUMIFS('Lot Market Scope'!$K$6:$K$45,'Lot Market Scope'!$B$6:$B$45,A18)&gt;0,SUMIFS('Lot Market Scope'!$E$6:$E$45,'Lot Market Scope'!$B$6:$B$45,A18)&lt;&gt;E18),"Resolve lot scope and evidence",IF(J18="Approved","Approved record; verify execution",IF(J18="Unchanged","Baseline retained; verify execution","Not approved; hold affected work")))))))))</x:f>
      </x:c>
    </x:row>
    <x:row r="19" ht="36" customHeight="1">
      <x:c r="A19" s="17"/>
      <x:c r="B19" s="17"/>
      <x:c r="C19" s="17"/>
      <x:c r="D19" s="17"/>
      <x:c r="E19" s="21"/>
      <x:c r="F19" s="17"/>
      <x:c r="G19" s="20"/>
      <x:c r="H19" s="20"/>
      <x:c r="I19" s="17"/>
      <x:c r="J19" s="17"/>
      <x:c r="K19" s="22"/>
      <x:c r="L19" s="17"/>
      <x:c r="M19" s="18" t="str">
        <x:f>IF(COUNTA(A19:L19)=0,"",IF(OR(COUNTBLANK(A19:L19)&gt;0,COUNTIFS($A$6:$A$25,A19)&lt;&gt;1,NOT(ISNUMBER(E19)),IF(ISNUMBER(E19),OR(E19&lt;0,E19&lt;&gt;INT(E19)),FALSE),NOT(ISNUMBER(G19)),NOT(ISNUMBER(H19)),IF(ISNUMBER(G19),G19&lt;0,FALSE),IF(ISNUMBER(H19),H19&lt;0,FALSE),NOT(ISNUMBER(K19)),IF(ISNUMBER(K19),OR(K19&lt;1,K19&lt;&gt;INT(K19)),FALSE)),1,0))</x:f>
      </x:c>
      <x:c r="N19" s="19" t="str">
        <x:f>IF(A19="","",IF(J19="Rejected","Rejected; reconcile existing work",IF(J19="Paused","Paused; confirm stop with supplier",IF(M19&gt;0,"Complete required change fields",IF(OR(COUNTIFS('Approval Log'!$A$6:$A$85,A19)&lt;&gt;K19,SUMIFS('Approval Log'!$I$6:$I$85,'Approval Log'!$A$6:$A$85,A19)&lt;&gt;K19),"Resolve required approvals",IF(OR(COUNTIFS('Impact Calculator'!$A$6:$A$25,A19)&lt;&gt;1,SUMIFS('Impact Calculator'!$M$6:$M$25,'Impact Calculator'!$A$6:$A$25,A19)&gt;0),"Confirm cost and date inputs",IF(OR(COUNTIFS('Lot Market Scope'!$B$6:$B$45,A19)=0,SUMIFS('Lot Market Scope'!$K$6:$K$45,'Lot Market Scope'!$B$6:$B$45,A19)&gt;0,SUMIFS('Lot Market Scope'!$E$6:$E$45,'Lot Market Scope'!$B$6:$B$45,A19)&lt;&gt;E19),"Resolve lot scope and evidence",IF(J19="Approved","Approved record; verify execution",IF(J19="Unchanged","Baseline retained; verify execution","Not approved; hold affected work")))))))))</x:f>
      </x:c>
    </x:row>
    <x:row r="20" ht="36" customHeight="1">
      <x:c r="A20" s="17"/>
      <x:c r="B20" s="17"/>
      <x:c r="C20" s="17"/>
      <x:c r="D20" s="17"/>
      <x:c r="E20" s="21"/>
      <x:c r="F20" s="17"/>
      <x:c r="G20" s="20"/>
      <x:c r="H20" s="20"/>
      <x:c r="I20" s="17"/>
      <x:c r="J20" s="17"/>
      <x:c r="K20" s="22"/>
      <x:c r="L20" s="17"/>
      <x:c r="M20" s="18" t="str">
        <x:f>IF(COUNTA(A20:L20)=0,"",IF(OR(COUNTBLANK(A20:L20)&gt;0,COUNTIFS($A$6:$A$25,A20)&lt;&gt;1,NOT(ISNUMBER(E20)),IF(ISNUMBER(E20),OR(E20&lt;0,E20&lt;&gt;INT(E20)),FALSE),NOT(ISNUMBER(G20)),NOT(ISNUMBER(H20)),IF(ISNUMBER(G20),G20&lt;0,FALSE),IF(ISNUMBER(H20),H20&lt;0,FALSE),NOT(ISNUMBER(K20)),IF(ISNUMBER(K20),OR(K20&lt;1,K20&lt;&gt;INT(K20)),FALSE)),1,0))</x:f>
      </x:c>
      <x:c r="N20" s="19" t="str">
        <x:f>IF(A20="","",IF(J20="Rejected","Rejected; reconcile existing work",IF(J20="Paused","Paused; confirm stop with supplier",IF(M20&gt;0,"Complete required change fields",IF(OR(COUNTIFS('Approval Log'!$A$6:$A$85,A20)&lt;&gt;K20,SUMIFS('Approval Log'!$I$6:$I$85,'Approval Log'!$A$6:$A$85,A20)&lt;&gt;K20),"Resolve required approvals",IF(OR(COUNTIFS('Impact Calculator'!$A$6:$A$25,A20)&lt;&gt;1,SUMIFS('Impact Calculator'!$M$6:$M$25,'Impact Calculator'!$A$6:$A$25,A20)&gt;0),"Confirm cost and date inputs",IF(OR(COUNTIFS('Lot Market Scope'!$B$6:$B$45,A20)=0,SUMIFS('Lot Market Scope'!$K$6:$K$45,'Lot Market Scope'!$B$6:$B$45,A20)&gt;0,SUMIFS('Lot Market Scope'!$E$6:$E$45,'Lot Market Scope'!$B$6:$B$45,A20)&lt;&gt;E20),"Resolve lot scope and evidence",IF(J20="Approved","Approved record; verify execution",IF(J20="Unchanged","Baseline retained; verify execution","Not approved; hold affected work")))))))))</x:f>
      </x:c>
    </x:row>
    <x:row r="21" ht="36" customHeight="1">
      <x:c r="A21" s="17"/>
      <x:c r="B21" s="17"/>
      <x:c r="C21" s="17"/>
      <x:c r="D21" s="17"/>
      <x:c r="E21" s="21"/>
      <x:c r="F21" s="17"/>
      <x:c r="G21" s="20"/>
      <x:c r="H21" s="20"/>
      <x:c r="I21" s="17"/>
      <x:c r="J21" s="17"/>
      <x:c r="K21" s="22"/>
      <x:c r="L21" s="17"/>
      <x:c r="M21" s="18" t="str">
        <x:f>IF(COUNTA(A21:L21)=0,"",IF(OR(COUNTBLANK(A21:L21)&gt;0,COUNTIFS($A$6:$A$25,A21)&lt;&gt;1,NOT(ISNUMBER(E21)),IF(ISNUMBER(E21),OR(E21&lt;0,E21&lt;&gt;INT(E21)),FALSE),NOT(ISNUMBER(G21)),NOT(ISNUMBER(H21)),IF(ISNUMBER(G21),G21&lt;0,FALSE),IF(ISNUMBER(H21),H21&lt;0,FALSE),NOT(ISNUMBER(K21)),IF(ISNUMBER(K21),OR(K21&lt;1,K21&lt;&gt;INT(K21)),FALSE)),1,0))</x:f>
      </x:c>
      <x:c r="N21" s="19" t="str">
        <x:f>IF(A21="","",IF(J21="Rejected","Rejected; reconcile existing work",IF(J21="Paused","Paused; confirm stop with supplier",IF(M21&gt;0,"Complete required change fields",IF(OR(COUNTIFS('Approval Log'!$A$6:$A$85,A21)&lt;&gt;K21,SUMIFS('Approval Log'!$I$6:$I$85,'Approval Log'!$A$6:$A$85,A21)&lt;&gt;K21),"Resolve required approvals",IF(OR(COUNTIFS('Impact Calculator'!$A$6:$A$25,A21)&lt;&gt;1,SUMIFS('Impact Calculator'!$M$6:$M$25,'Impact Calculator'!$A$6:$A$25,A21)&gt;0),"Confirm cost and date inputs",IF(OR(COUNTIFS('Lot Market Scope'!$B$6:$B$45,A21)=0,SUMIFS('Lot Market Scope'!$K$6:$K$45,'Lot Market Scope'!$B$6:$B$45,A21)&gt;0,SUMIFS('Lot Market Scope'!$E$6:$E$45,'Lot Market Scope'!$B$6:$B$45,A21)&lt;&gt;E21),"Resolve lot scope and evidence",IF(J21="Approved","Approved record; verify execution",IF(J21="Unchanged","Baseline retained; verify execution","Not approved; hold affected work")))))))))</x:f>
      </x:c>
    </x:row>
    <x:row r="22" ht="36" customHeight="1">
      <x:c r="A22" s="17"/>
      <x:c r="B22" s="17"/>
      <x:c r="C22" s="17"/>
      <x:c r="D22" s="17"/>
      <x:c r="E22" s="21"/>
      <x:c r="F22" s="17"/>
      <x:c r="G22" s="20"/>
      <x:c r="H22" s="20"/>
      <x:c r="I22" s="17"/>
      <x:c r="J22" s="17"/>
      <x:c r="K22" s="22"/>
      <x:c r="L22" s="17"/>
      <x:c r="M22" s="18" t="str">
        <x:f>IF(COUNTA(A22:L22)=0,"",IF(OR(COUNTBLANK(A22:L22)&gt;0,COUNTIFS($A$6:$A$25,A22)&lt;&gt;1,NOT(ISNUMBER(E22)),IF(ISNUMBER(E22),OR(E22&lt;0,E22&lt;&gt;INT(E22)),FALSE),NOT(ISNUMBER(G22)),NOT(ISNUMBER(H22)),IF(ISNUMBER(G22),G22&lt;0,FALSE),IF(ISNUMBER(H22),H22&lt;0,FALSE),NOT(ISNUMBER(K22)),IF(ISNUMBER(K22),OR(K22&lt;1,K22&lt;&gt;INT(K22)),FALSE)),1,0))</x:f>
      </x:c>
      <x:c r="N22" s="19" t="str">
        <x:f>IF(A22="","",IF(J22="Rejected","Rejected; reconcile existing work",IF(J22="Paused","Paused; confirm stop with supplier",IF(M22&gt;0,"Complete required change fields",IF(OR(COUNTIFS('Approval Log'!$A$6:$A$85,A22)&lt;&gt;K22,SUMIFS('Approval Log'!$I$6:$I$85,'Approval Log'!$A$6:$A$85,A22)&lt;&gt;K22),"Resolve required approvals",IF(OR(COUNTIFS('Impact Calculator'!$A$6:$A$25,A22)&lt;&gt;1,SUMIFS('Impact Calculator'!$M$6:$M$25,'Impact Calculator'!$A$6:$A$25,A22)&gt;0),"Confirm cost and date inputs",IF(OR(COUNTIFS('Lot Market Scope'!$B$6:$B$45,A22)=0,SUMIFS('Lot Market Scope'!$K$6:$K$45,'Lot Market Scope'!$B$6:$B$45,A22)&gt;0,SUMIFS('Lot Market Scope'!$E$6:$E$45,'Lot Market Scope'!$B$6:$B$45,A22)&lt;&gt;E22),"Resolve lot scope and evidence",IF(J22="Approved","Approved record; verify execution",IF(J22="Unchanged","Baseline retained; verify execution","Not approved; hold affected work")))))))))</x:f>
      </x:c>
    </x:row>
    <x:row r="23" ht="36" customHeight="1">
      <x:c r="A23" s="17"/>
      <x:c r="B23" s="17"/>
      <x:c r="C23" s="17"/>
      <x:c r="D23" s="17"/>
      <x:c r="E23" s="21"/>
      <x:c r="F23" s="17"/>
      <x:c r="G23" s="20"/>
      <x:c r="H23" s="20"/>
      <x:c r="I23" s="17"/>
      <x:c r="J23" s="17"/>
      <x:c r="K23" s="22"/>
      <x:c r="L23" s="17"/>
      <x:c r="M23" s="18" t="str">
        <x:f>IF(COUNTA(A23:L23)=0,"",IF(OR(COUNTBLANK(A23:L23)&gt;0,COUNTIFS($A$6:$A$25,A23)&lt;&gt;1,NOT(ISNUMBER(E23)),IF(ISNUMBER(E23),OR(E23&lt;0,E23&lt;&gt;INT(E23)),FALSE),NOT(ISNUMBER(G23)),NOT(ISNUMBER(H23)),IF(ISNUMBER(G23),G23&lt;0,FALSE),IF(ISNUMBER(H23),H23&lt;0,FALSE),NOT(ISNUMBER(K23)),IF(ISNUMBER(K23),OR(K23&lt;1,K23&lt;&gt;INT(K23)),FALSE)),1,0))</x:f>
      </x:c>
      <x:c r="N23" s="19" t="str">
        <x:f>IF(A23="","",IF(J23="Rejected","Rejected; reconcile existing work",IF(J23="Paused","Paused; confirm stop with supplier",IF(M23&gt;0,"Complete required change fields",IF(OR(COUNTIFS('Approval Log'!$A$6:$A$85,A23)&lt;&gt;K23,SUMIFS('Approval Log'!$I$6:$I$85,'Approval Log'!$A$6:$A$85,A23)&lt;&gt;K23),"Resolve required approvals",IF(OR(COUNTIFS('Impact Calculator'!$A$6:$A$25,A23)&lt;&gt;1,SUMIFS('Impact Calculator'!$M$6:$M$25,'Impact Calculator'!$A$6:$A$25,A23)&gt;0),"Confirm cost and date inputs",IF(OR(COUNTIFS('Lot Market Scope'!$B$6:$B$45,A23)=0,SUMIFS('Lot Market Scope'!$K$6:$K$45,'Lot Market Scope'!$B$6:$B$45,A23)&gt;0,SUMIFS('Lot Market Scope'!$E$6:$E$45,'Lot Market Scope'!$B$6:$B$45,A23)&lt;&gt;E23),"Resolve lot scope and evidence",IF(J23="Approved","Approved record; verify execution",IF(J23="Unchanged","Baseline retained; verify execution","Not approved; hold affected work")))))))))</x:f>
      </x:c>
    </x:row>
    <x:row r="24" ht="36" customHeight="1">
      <x:c r="A24" s="17"/>
      <x:c r="B24" s="17"/>
      <x:c r="C24" s="17"/>
      <x:c r="D24" s="17"/>
      <x:c r="E24" s="21"/>
      <x:c r="F24" s="17"/>
      <x:c r="G24" s="20"/>
      <x:c r="H24" s="20"/>
      <x:c r="I24" s="17"/>
      <x:c r="J24" s="17"/>
      <x:c r="K24" s="22"/>
      <x:c r="L24" s="17"/>
      <x:c r="M24" s="18" t="str">
        <x:f>IF(COUNTA(A24:L24)=0,"",IF(OR(COUNTBLANK(A24:L24)&gt;0,COUNTIFS($A$6:$A$25,A24)&lt;&gt;1,NOT(ISNUMBER(E24)),IF(ISNUMBER(E24),OR(E24&lt;0,E24&lt;&gt;INT(E24)),FALSE),NOT(ISNUMBER(G24)),NOT(ISNUMBER(H24)),IF(ISNUMBER(G24),G24&lt;0,FALSE),IF(ISNUMBER(H24),H24&lt;0,FALSE),NOT(ISNUMBER(K24)),IF(ISNUMBER(K24),OR(K24&lt;1,K24&lt;&gt;INT(K24)),FALSE)),1,0))</x:f>
      </x:c>
      <x:c r="N24" s="19" t="str">
        <x:f>IF(A24="","",IF(J24="Rejected","Rejected; reconcile existing work",IF(J24="Paused","Paused; confirm stop with supplier",IF(M24&gt;0,"Complete required change fields",IF(OR(COUNTIFS('Approval Log'!$A$6:$A$85,A24)&lt;&gt;K24,SUMIFS('Approval Log'!$I$6:$I$85,'Approval Log'!$A$6:$A$85,A24)&lt;&gt;K24),"Resolve required approvals",IF(OR(COUNTIFS('Impact Calculator'!$A$6:$A$25,A24)&lt;&gt;1,SUMIFS('Impact Calculator'!$M$6:$M$25,'Impact Calculator'!$A$6:$A$25,A24)&gt;0),"Confirm cost and date inputs",IF(OR(COUNTIFS('Lot Market Scope'!$B$6:$B$45,A24)=0,SUMIFS('Lot Market Scope'!$K$6:$K$45,'Lot Market Scope'!$B$6:$B$45,A24)&gt;0,SUMIFS('Lot Market Scope'!$E$6:$E$45,'Lot Market Scope'!$B$6:$B$45,A24)&lt;&gt;E24),"Resolve lot scope and evidence",IF(J24="Approved","Approved record; verify execution",IF(J24="Unchanged","Baseline retained; verify execution","Not approved; hold affected work")))))))))</x:f>
      </x:c>
    </x:row>
    <x:row r="25" ht="36" customHeight="1">
      <x:c r="A25" s="17"/>
      <x:c r="B25" s="17"/>
      <x:c r="C25" s="17"/>
      <x:c r="D25" s="17"/>
      <x:c r="E25" s="21"/>
      <x:c r="F25" s="17"/>
      <x:c r="G25" s="20"/>
      <x:c r="H25" s="20"/>
      <x:c r="I25" s="17"/>
      <x:c r="J25" s="17"/>
      <x:c r="K25" s="22"/>
      <x:c r="L25" s="17"/>
      <x:c r="M25" s="18" t="str">
        <x:f>IF(COUNTA(A25:L25)=0,"",IF(OR(COUNTBLANK(A25:L25)&gt;0,COUNTIFS($A$6:$A$25,A25)&lt;&gt;1,NOT(ISNUMBER(E25)),IF(ISNUMBER(E25),OR(E25&lt;0,E25&lt;&gt;INT(E25)),FALSE),NOT(ISNUMBER(G25)),NOT(ISNUMBER(H25)),IF(ISNUMBER(G25),G25&lt;0,FALSE),IF(ISNUMBER(H25),H25&lt;0,FALSE),NOT(ISNUMBER(K25)),IF(ISNUMBER(K25),OR(K25&lt;1,K25&lt;&gt;INT(K25)),FALSE)),1,0))</x:f>
      </x:c>
      <x:c r="N25" s="19" t="str">
        <x:f>IF(A25="","",IF(J25="Rejected","Rejected; reconcile existing work",IF(J25="Paused","Paused; confirm stop with supplier",IF(M25&gt;0,"Complete required change fields",IF(OR(COUNTIFS('Approval Log'!$A$6:$A$85,A25)&lt;&gt;K25,SUMIFS('Approval Log'!$I$6:$I$85,'Approval Log'!$A$6:$A$85,A25)&lt;&gt;K25),"Resolve required approvals",IF(OR(COUNTIFS('Impact Calculator'!$A$6:$A$25,A25)&lt;&gt;1,SUMIFS('Impact Calculator'!$M$6:$M$25,'Impact Calculator'!$A$6:$A$25,A25)&gt;0),"Confirm cost and date inputs",IF(OR(COUNTIFS('Lot Market Scope'!$B$6:$B$45,A25)=0,SUMIFS('Lot Market Scope'!$K$6:$K$45,'Lot Market Scope'!$B$6:$B$45,A25)&gt;0,SUMIFS('Lot Market Scope'!$E$6:$E$45,'Lot Market Scope'!$B$6:$B$45,A25)&lt;&gt;E25),"Resolve lot scope and evidence",IF(J25="Approved","Approved record; verify execution",IF(J25="Unchanged","Baseline retained; verify execution","Not approved; hold affected work")))))))))</x:f>
      </x:c>
    </x:row>
    <x:row r="26" ht="25" customHeight="1">
      <x:c r="A26" s="2"/>
      <x:c r="B26" s="2"/>
      <x:c r="C26" s="2"/>
      <x:c r="D26" s="2"/>
      <x:c r="E26" s="2"/>
      <x:c r="F26" s="2"/>
      <x:c r="G26" s="2"/>
      <x:c r="H26" s="2"/>
      <x:c r="I26" s="2"/>
      <x:c r="J26" s="2"/>
      <x:c r="K26" s="2"/>
      <x:c r="L26" s="2"/>
      <x:c r="M26" s="2"/>
      <x:c r="N26" s="2"/>
    </x:row>
    <x:row r="27" ht="25" customHeight="1">
      <x:c r="A27" s="2"/>
      <x:c r="B27" s="2"/>
      <x:c r="C27" s="2"/>
      <x:c r="D27" s="2"/>
      <x:c r="E27" s="2"/>
      <x:c r="F27" s="2"/>
      <x:c r="G27" s="2"/>
      <x:c r="H27" s="2"/>
      <x:c r="I27" s="2"/>
      <x:c r="J27" s="2"/>
      <x:c r="K27" s="2"/>
      <x:c r="L27" s="2"/>
      <x:c r="M27" s="2"/>
      <x:c r="N27" s="2"/>
    </x:row>
    <x:row r="28" ht="25" customHeight="1">
      <x:c r="A28" s="2"/>
      <x:c r="B28" s="2"/>
      <x:c r="C28" s="2"/>
      <x:c r="D28" s="2"/>
      <x:c r="E28" s="2"/>
      <x:c r="F28" s="2"/>
      <x:c r="G28" s="2"/>
      <x:c r="H28" s="2"/>
      <x:c r="I28" s="2"/>
      <x:c r="J28" s="2"/>
      <x:c r="K28" s="2"/>
      <x:c r="L28" s="2"/>
      <x:c r="M28" s="2"/>
      <x:c r="N28" s="2"/>
    </x:row>
    <x:row r="29" ht="25" customHeight="1">
      <x:c r="A29" s="2"/>
      <x:c r="B29" s="2"/>
      <x:c r="C29" s="2"/>
      <x:c r="D29" s="2"/>
      <x:c r="E29" s="2"/>
      <x:c r="F29" s="2"/>
      <x:c r="G29" s="2"/>
      <x:c r="H29" s="2"/>
      <x:c r="I29" s="2"/>
      <x:c r="J29" s="2"/>
      <x:c r="K29" s="2"/>
      <x:c r="L29" s="2"/>
      <x:c r="M29" s="2"/>
      <x:c r="N29" s="2"/>
    </x:row>
    <x:row r="30" ht="25" customHeight="1">
      <x:c r="A30" s="2"/>
      <x:c r="B30" s="2"/>
      <x:c r="C30" s="2"/>
      <x:c r="D30" s="2"/>
      <x:c r="E30" s="2"/>
      <x:c r="F30" s="2"/>
      <x:c r="G30" s="2"/>
      <x:c r="H30" s="2"/>
      <x:c r="I30" s="2"/>
      <x:c r="J30" s="2"/>
      <x:c r="K30" s="2"/>
      <x:c r="L30" s="2"/>
      <x:c r="M30" s="2"/>
      <x:c r="N30" s="2"/>
    </x:row>
    <x:row r="31" ht="25" customHeight="1">
      <x:c r="A31" s="2"/>
      <x:c r="B31" s="2"/>
      <x:c r="C31" s="2"/>
      <x:c r="D31" s="2"/>
      <x:c r="E31" s="2"/>
      <x:c r="F31" s="2"/>
      <x:c r="G31" s="2"/>
      <x:c r="H31" s="2"/>
      <x:c r="I31" s="2"/>
      <x:c r="J31" s="2"/>
      <x:c r="K31" s="2"/>
      <x:c r="L31" s="2"/>
      <x:c r="M31" s="2"/>
      <x:c r="N31" s="2"/>
    </x:row>
    <x:row r="32" ht="25" customHeight="1">
      <x:c r="A32" s="2"/>
      <x:c r="B32" s="2"/>
      <x:c r="C32" s="2"/>
      <x:c r="D32" s="2"/>
      <x:c r="E32" s="2"/>
      <x:c r="F32" s="2"/>
      <x:c r="G32" s="2"/>
      <x:c r="H32" s="2"/>
      <x:c r="I32" s="2"/>
      <x:c r="J32" s="2"/>
      <x:c r="K32" s="2"/>
      <x:c r="L32" s="2"/>
      <x:c r="M32" s="2"/>
      <x:c r="N32" s="2"/>
    </x:row>
    <x:row r="33" ht="25" customHeight="1">
      <x:c r="A33" s="2"/>
      <x:c r="B33" s="2"/>
      <x:c r="C33" s="2"/>
      <x:c r="D33" s="2"/>
      <x:c r="E33" s="2"/>
      <x:c r="F33" s="2"/>
      <x:c r="G33" s="2"/>
      <x:c r="H33" s="2"/>
      <x:c r="I33" s="2"/>
      <x:c r="J33" s="2"/>
      <x:c r="K33" s="2"/>
      <x:c r="L33" s="2"/>
      <x:c r="M33" s="2"/>
      <x:c r="N33" s="2"/>
    </x:row>
    <x:row r="34" ht="25" customHeight="1">
      <x:c r="A34" s="2"/>
      <x:c r="B34" s="2"/>
      <x:c r="C34" s="2"/>
      <x:c r="D34" s="2"/>
      <x:c r="E34" s="2"/>
      <x:c r="F34" s="2"/>
      <x:c r="G34" s="2"/>
      <x:c r="H34" s="2"/>
      <x:c r="I34" s="2"/>
      <x:c r="J34" s="2"/>
      <x:c r="K34" s="2"/>
      <x:c r="L34" s="2"/>
      <x:c r="M34" s="2"/>
      <x:c r="N34" s="2"/>
    </x:row>
    <x:row r="35" ht="25" customHeight="1">
      <x:c r="A35" s="2"/>
      <x:c r="B35" s="2"/>
      <x:c r="C35" s="2"/>
      <x:c r="D35" s="2"/>
      <x:c r="E35" s="2"/>
      <x:c r="F35" s="2"/>
      <x:c r="G35" s="2"/>
      <x:c r="H35" s="2"/>
      <x:c r="I35" s="2"/>
      <x:c r="J35" s="2"/>
      <x:c r="K35" s="2"/>
      <x:c r="L35" s="2"/>
      <x:c r="M35" s="2"/>
      <x:c r="N35" s="2"/>
    </x:row>
  </x:sheetData>
  <x:conditionalFormatting sqref="M6:M25">
    <x:cfRule type="cellIs" dxfId="0" priority="1" operator="greaterThan">
      <x:formula>0</x:formula>
    </x:cfRule>
  </x:conditionalFormatting>
  <x:dataValidations count="1">
    <x:dataValidation type="list" sqref="J6:J25">
      <x:formula1>"Not approved,Approved,Rejected,Paused,Unchanged"</x:formula1>
    </x:dataValidation>
  </x:dataValidations>
  <x:pageMargins left="0.7" right="0.7" top="0.75" bottom="0.75" header="0.3" footer="0.3"/>
  <x:tableParts count="1">
    <x:tablePart xmlns:r="http://schemas.openxmlformats.org/officeDocument/2006/relationships" r:id="Ra51b285bc66a4d48"/>
  </x:tableParts>
</x:worksheet>
</file>

<file path=xl/worksheets/sheet3.xml><?xml version="1.0" encoding="utf-8"?>
<x:worksheet xmlns:x="http://schemas.openxmlformats.org/spreadsheetml/2006/main">
  <x:sheetViews>
    <x:sheetView showGridLines="0" workbookViewId="0">
      <x:pane xSplit="1" ySplit="5" topLeftCell="B6" activePane="bottomRight" state="frozen"/>
    </x:sheetView>
  </x:sheetViews>
  <x:sheetFormatPr defaultRowHeight="15"/>
  <x:cols>
    <x:col min="1" max="1" width="19" hidden="0" customWidth="1"/>
    <x:col min="2" max="2" width="19" hidden="0" customWidth="1"/>
    <x:col min="3" max="3" width="19" hidden="0" customWidth="1"/>
    <x:col min="4" max="4" width="19" hidden="0" customWidth="1"/>
    <x:col min="5" max="5" width="19" hidden="0" customWidth="1"/>
    <x:col min="6" max="6" width="19" hidden="0" customWidth="1"/>
    <x:col min="7" max="7" width="19" hidden="0" customWidth="1"/>
    <x:col min="8" max="8" width="19" hidden="0" customWidth="1"/>
    <x:col min="9" max="9" width="19" hidden="0" customWidth="1"/>
    <x:col min="10" max="10" width="19" hidden="0" customWidth="1"/>
    <x:col min="11" max="11" width="19" hidden="0" customWidth="1"/>
    <x:col min="12" max="12" width="19" hidden="0" customWidth="1"/>
    <x:col min="13" max="13" width="19" hidden="0" customWidth="1"/>
    <x:col min="14" max="14" width="39" hidden="0" customWidth="1"/>
  </x:cols>
  <x:sheetData>
    <x:row r="1" ht="25" customHeight="1">
      <x:c r="A1" s="2"/>
      <x:c r="B1" s="2"/>
      <x:c r="C1" s="2"/>
      <x:c r="D1" s="2"/>
      <x:c r="E1" s="2"/>
      <x:c r="F1" s="2"/>
      <x:c r="G1" s="2"/>
      <x:c r="H1" s="2"/>
      <x:c r="I1" s="2"/>
      <x:c r="J1" s="2"/>
      <x:c r="K1" s="2"/>
      <x:c r="L1" s="2"/>
      <x:c r="M1" s="2"/>
      <x:c r="N1" s="2"/>
    </x:row>
    <x:row r="2" ht="25" customHeight="1">
      <x:c r="A2" s="3" t="str">
        <x:v>Impact Calculator</x:v>
      </x:c>
      <x:c r="B2" s="2"/>
      <x:c r="C2" s="2"/>
      <x:c r="D2" s="2"/>
      <x:c r="E2" s="2"/>
      <x:c r="F2" s="2"/>
      <x:c r="G2" s="2"/>
      <x:c r="H2" s="2"/>
      <x:c r="I2" s="2"/>
      <x:c r="J2" s="2"/>
      <x:c r="K2" s="2"/>
      <x:c r="L2" s="2"/>
      <x:c r="M2" s="2"/>
      <x:c r="N2" s="2"/>
    </x:row>
    <x:row r="3" ht="25" customHeight="1">
      <x:c r="A3" s="4"/>
      <x:c r="B3" s="4"/>
      <x:c r="C3" s="4"/>
      <x:c r="D3" s="4"/>
      <x:c r="E3" s="4"/>
      <x:c r="F3" s="4"/>
      <x:c r="G3" s="4"/>
      <x:c r="H3" s="4"/>
      <x:c r="I3" s="4"/>
      <x:c r="J3" s="4"/>
      <x:c r="K3" s="4"/>
      <x:c r="L3" s="4"/>
      <x:c r="M3" s="4"/>
      <x:c r="N3" s="4"/>
    </x:row>
    <x:row r="4" ht="25" customHeight="1">
      <x:c r="A4" s="2"/>
      <x:c r="B4" s="2"/>
      <x:c r="C4" s="2"/>
      <x:c r="D4" s="2"/>
      <x:c r="E4" s="2"/>
      <x:c r="F4" s="2"/>
      <x:c r="G4" s="2"/>
      <x:c r="H4" s="2"/>
      <x:c r="I4" s="2"/>
      <x:c r="J4" s="2"/>
      <x:c r="K4" s="2"/>
      <x:c r="L4" s="2"/>
      <x:c r="M4" s="2"/>
      <x:c r="N4" s="2"/>
    </x:row>
    <x:row r="5" ht="48" customHeight="1">
      <x:c r="A5" s="14" t="str">
        <x:v>Change ID</x:v>
      </x:c>
      <x:c r="B5" s="15" t="str">
        <x:v>One-time charges</x:v>
      </x:c>
      <x:c r="C5" s="15" t="str">
        <x:v>Scrap cost</x:v>
      </x:c>
      <x:c r="D5" s="15" t="str">
        <x:v>Freight delta</x:v>
      </x:c>
      <x:c r="E5" s="15" t="str">
        <x:v>Tax delta</x:v>
      </x:c>
      <x:c r="F5" s="15" t="str">
        <x:v>Old promise</x:v>
      </x:c>
      <x:c r="G5" s="15" t="str">
        <x:v>New promise</x:v>
      </x:c>
      <x:c r="H5" s="15" t="str">
        <x:v>Unit delta</x:v>
      </x:c>
      <x:c r="I5" s="15" t="str">
        <x:v>Affected units</x:v>
      </x:c>
      <x:c r="J5" s="15" t="str">
        <x:v>Variable delta</x:v>
      </x:c>
      <x:c r="K5" s="15" t="str">
        <x:v>Total delta</x:v>
      </x:c>
      <x:c r="L5" s="15" t="str">
        <x:v>Calendar-day delta</x:v>
      </x:c>
      <x:c r="M5" s="15" t="str">
        <x:v>Input issue</x:v>
      </x:c>
      <x:c r="N5" s="16" t="str">
        <x:v>Estimate action</x:v>
      </x:c>
    </x:row>
    <x:row r="6" ht="36" customHeight="1">
      <x:c r="A6" s="17" t="str">
        <x:v>CH-001</x:v>
      </x:c>
      <x:c r="B6" s="20" t="n">
        <x:v>50</x:v>
      </x:c>
      <x:c r="C6" s="20" t="n">
        <x:v>0</x:v>
      </x:c>
      <x:c r="D6" s="20" t="n">
        <x:v>40</x:v>
      </x:c>
      <x:c r="E6" s="20" t="n">
        <x:v>0</x:v>
      </x:c>
      <x:c r="F6" s="23" t="d">
        <x:v>2026-11-10T00:00:00.000Z</x:v>
      </x:c>
      <x:c r="G6" s="23" t="d">
        <x:v>2026-11-15T00:00:00.000Z</x:v>
      </x:c>
      <x:c r="H6" s="24" t="n">
        <x:f>IF(A6="","",IF(COUNTIFS('Change Register'!$A$6:$A$25,A6)=1,IF(AND(ISNUMBER(INDEX('Change Register'!$G$6:$G$25,MATCH(A6,'Change Register'!$A$6:$A$25,0))),ISNUMBER(INDEX('Change Register'!$H$6:$H$25,MATCH(A6,'Change Register'!$A$6:$A$25,0)))),INDEX('Change Register'!$H$6:$H$25,MATCH(A6,'Change Register'!$A$6:$A$25,0))-INDEX('Change Register'!$G$6:$G$25,MATCH(A6,'Change Register'!$A$6:$A$25,0)),""),""))</x:f>
        <x:v>0.2999999999999998</x:v>
      </x:c>
      <x:c r="I6" s="25" t="n">
        <x:f>IF(A6="","",IF(COUNTIFS('Change Register'!$A$6:$A$25,A6)=1,IF(ISNUMBER(INDEX('Change Register'!$E$6:$E$25,MATCH(A6,'Change Register'!$A$6:$A$25,0))),INDEX('Change Register'!$E$6:$E$25,MATCH(A6,'Change Register'!$A$6:$A$25,0)),""),""))</x:f>
        <x:v>1000</x:v>
      </x:c>
      <x:c r="J6" s="24" t="n">
        <x:f>IF(A6="","",IF(AND(ISNUMBER(H6),ISNUMBER(I6)),H6*I6,""))</x:f>
        <x:v>299.99999999999983</x:v>
      </x:c>
      <x:c r="K6" s="24" t="n">
        <x:f>IF(A6="","",IF(AND(COUNT(B6:E6)=4,ISNUMBER(J6)),ROUND(J6+SUM(B6:E6),2),""))</x:f>
        <x:v>390</x:v>
      </x:c>
      <x:c r="L6" s="26" t="n">
        <x:f>IF(A6="","",IF(AND(ISNUMBER(F6),ISNUMBER(G6)),G6-F6,""))</x:f>
        <x:v>5</x:v>
      </x:c>
      <x:c r="M6" s="18" t="n">
        <x:f>IF(COUNTA(A6:G6)=0,"",IF(OR(A6="",NOT(COUNTIFS('Change Register'!$A$6:$A$25,A6)=1),COUNTIFS($A$6:$A$25,A6)&lt;&gt;1,COUNT(B6:G6)&lt;&gt;6,NOT(ISNUMBER(H6)),NOT(ISNUMBER(I6)),IF(ISNUMBER(I6),OR(I6&lt;0,I6&lt;&gt;INT(I6)),FALSE)),1,0))</x:f>
        <x:v>0</x:v>
      </x:c>
      <x:c r="N6" s="19" t="str">
        <x:f>IF(A6="","",IF(M6&gt;0,"Confirm cost and date inputs","Estimate recorded; approval separate"))</x:f>
        <x:v>Estimate recorded; approval separate</x:v>
      </x:c>
    </x:row>
    <x:row r="7" ht="36" customHeight="1">
      <x:c r="A7" s="17" t="str">
        <x:v>CH-002</x:v>
      </x:c>
      <x:c r="B7" s="20" t="n">
        <x:v>150</x:v>
      </x:c>
      <x:c r="C7" s="20" t="n">
        <x:v>60</x:v>
      </x:c>
      <x:c r="D7" s="20" t="n">
        <x:v>100</x:v>
      </x:c>
      <x:c r="E7" s="20" t="n">
        <x:v>0</x:v>
      </x:c>
      <x:c r="F7" s="23" t="d">
        <x:v>2026-11-12T00:00:00.000Z</x:v>
      </x:c>
      <x:c r="G7" s="23" t="d">
        <x:v>2026-11-14T00:00:00.000Z</x:v>
      </x:c>
      <x:c r="H7" s="24" t="n">
        <x:f>IF(A7="","",IF(COUNTIFS('Change Register'!$A$6:$A$25,A7)=1,IF(AND(ISNUMBER(INDEX('Change Register'!$G$6:$G$25,MATCH(A7,'Change Register'!$A$6:$A$25,0))),ISNUMBER(INDEX('Change Register'!$H$6:$H$25,MATCH(A7,'Change Register'!$A$6:$A$25,0)))),INDEX('Change Register'!$H$6:$H$25,MATCH(A7,'Change Register'!$A$6:$A$25,0))-INDEX('Change Register'!$G$6:$G$25,MATCH(A7,'Change Register'!$A$6:$A$25,0)),""),""))</x:f>
        <x:v>0.5</x:v>
      </x:c>
      <x:c r="I7" s="25" t="n">
        <x:f>IF(A7="","",IF(COUNTIFS('Change Register'!$A$6:$A$25,A7)=1,IF(ISNUMBER(INDEX('Change Register'!$E$6:$E$25,MATCH(A7,'Change Register'!$A$6:$A$25,0))),INDEX('Change Register'!$E$6:$E$25,MATCH(A7,'Change Register'!$A$6:$A$25,0)),""),""))</x:f>
        <x:v>400</x:v>
      </x:c>
      <x:c r="J7" s="24" t="n">
        <x:f>IF(A7="","",IF(AND(ISNUMBER(H7),ISNUMBER(I7)),H7*I7,""))</x:f>
        <x:v>200</x:v>
      </x:c>
      <x:c r="K7" s="24" t="n">
        <x:f>IF(A7="","",IF(AND(COUNT(B7:E7)=4,ISNUMBER(J7)),ROUND(J7+SUM(B7:E7),2),""))</x:f>
        <x:v>510</x:v>
      </x:c>
      <x:c r="L7" s="26" t="n">
        <x:f>IF(A7="","",IF(AND(ISNUMBER(F7),ISNUMBER(G7)),G7-F7,""))</x:f>
        <x:v>2</x:v>
      </x:c>
      <x:c r="M7" s="18" t="n">
        <x:f>IF(COUNTA(A7:G7)=0,"",IF(OR(A7="",NOT(COUNTIFS('Change Register'!$A$6:$A$25,A7)=1),COUNTIFS($A$6:$A$25,A7)&lt;&gt;1,COUNT(B7:G7)&lt;&gt;6,NOT(ISNUMBER(H7)),NOT(ISNUMBER(I7)),IF(ISNUMBER(I7),OR(I7&lt;0,I7&lt;&gt;INT(I7)),FALSE)),1,0))</x:f>
        <x:v>0</x:v>
      </x:c>
      <x:c r="N7" s="19" t="str">
        <x:f>IF(A7="","",IF(M7&gt;0,"Confirm cost and date inputs","Estimate recorded; approval separate"))</x:f>
        <x:v>Estimate recorded; approval separate</x:v>
      </x:c>
    </x:row>
    <x:row r="8" ht="36" customHeight="1">
      <x:c r="A8" s="17"/>
      <x:c r="B8" s="20"/>
      <x:c r="C8" s="20"/>
      <x:c r="D8" s="20"/>
      <x:c r="E8" s="20"/>
      <x:c r="F8" s="23"/>
      <x:c r="G8" s="23"/>
      <x:c r="H8" s="24" t="str">
        <x:f>IF(A8="","",IF(COUNTIFS('Change Register'!$A$6:$A$25,A8)=1,IF(AND(ISNUMBER(INDEX('Change Register'!$G$6:$G$25,MATCH(A8,'Change Register'!$A$6:$A$25,0))),ISNUMBER(INDEX('Change Register'!$H$6:$H$25,MATCH(A8,'Change Register'!$A$6:$A$25,0)))),INDEX('Change Register'!$H$6:$H$25,MATCH(A8,'Change Register'!$A$6:$A$25,0))-INDEX('Change Register'!$G$6:$G$25,MATCH(A8,'Change Register'!$A$6:$A$25,0)),""),""))</x:f>
      </x:c>
      <x:c r="I8" s="25" t="str">
        <x:f>IF(A8="","",IF(COUNTIFS('Change Register'!$A$6:$A$25,A8)=1,IF(ISNUMBER(INDEX('Change Register'!$E$6:$E$25,MATCH(A8,'Change Register'!$A$6:$A$25,0))),INDEX('Change Register'!$E$6:$E$25,MATCH(A8,'Change Register'!$A$6:$A$25,0)),""),""))</x:f>
      </x:c>
      <x:c r="J8" s="24" t="str">
        <x:f>IF(A8="","",IF(AND(ISNUMBER(H8),ISNUMBER(I8)),H8*I8,""))</x:f>
      </x:c>
      <x:c r="K8" s="24" t="str">
        <x:f>IF(A8="","",IF(AND(COUNT(B8:E8)=4,ISNUMBER(J8)),ROUND(J8+SUM(B8:E8),2),""))</x:f>
      </x:c>
      <x:c r="L8" s="26" t="str">
        <x:f>IF(A8="","",IF(AND(ISNUMBER(F8),ISNUMBER(G8)),G8-F8,""))</x:f>
      </x:c>
      <x:c r="M8" s="18" t="str">
        <x:f>IF(COUNTA(A8:G8)=0,"",IF(OR(A8="",NOT(COUNTIFS('Change Register'!$A$6:$A$25,A8)=1),COUNTIFS($A$6:$A$25,A8)&lt;&gt;1,COUNT(B8:G8)&lt;&gt;6,NOT(ISNUMBER(H8)),NOT(ISNUMBER(I8)),IF(ISNUMBER(I8),OR(I8&lt;0,I8&lt;&gt;INT(I8)),FALSE)),1,0))</x:f>
      </x:c>
      <x:c r="N8" s="19" t="str">
        <x:f>IF(A8="","",IF(M8&gt;0,"Confirm cost and date inputs","Estimate recorded; approval separate"))</x:f>
      </x:c>
    </x:row>
    <x:row r="9" ht="36" customHeight="1">
      <x:c r="A9" s="17"/>
      <x:c r="B9" s="20"/>
      <x:c r="C9" s="20"/>
      <x:c r="D9" s="20"/>
      <x:c r="E9" s="20"/>
      <x:c r="F9" s="23"/>
      <x:c r="G9" s="23"/>
      <x:c r="H9" s="24" t="str">
        <x:f>IF(A9="","",IF(COUNTIFS('Change Register'!$A$6:$A$25,A9)=1,IF(AND(ISNUMBER(INDEX('Change Register'!$G$6:$G$25,MATCH(A9,'Change Register'!$A$6:$A$25,0))),ISNUMBER(INDEX('Change Register'!$H$6:$H$25,MATCH(A9,'Change Register'!$A$6:$A$25,0)))),INDEX('Change Register'!$H$6:$H$25,MATCH(A9,'Change Register'!$A$6:$A$25,0))-INDEX('Change Register'!$G$6:$G$25,MATCH(A9,'Change Register'!$A$6:$A$25,0)),""),""))</x:f>
      </x:c>
      <x:c r="I9" s="25" t="str">
        <x:f>IF(A9="","",IF(COUNTIFS('Change Register'!$A$6:$A$25,A9)=1,IF(ISNUMBER(INDEX('Change Register'!$E$6:$E$25,MATCH(A9,'Change Register'!$A$6:$A$25,0))),INDEX('Change Register'!$E$6:$E$25,MATCH(A9,'Change Register'!$A$6:$A$25,0)),""),""))</x:f>
      </x:c>
      <x:c r="J9" s="24" t="str">
        <x:f>IF(A9="","",IF(AND(ISNUMBER(H9),ISNUMBER(I9)),H9*I9,""))</x:f>
      </x:c>
      <x:c r="K9" s="24" t="str">
        <x:f>IF(A9="","",IF(AND(COUNT(B9:E9)=4,ISNUMBER(J9)),ROUND(J9+SUM(B9:E9),2),""))</x:f>
      </x:c>
      <x:c r="L9" s="26" t="str">
        <x:f>IF(A9="","",IF(AND(ISNUMBER(F9),ISNUMBER(G9)),G9-F9,""))</x:f>
      </x:c>
      <x:c r="M9" s="18" t="str">
        <x:f>IF(COUNTA(A9:G9)=0,"",IF(OR(A9="",NOT(COUNTIFS('Change Register'!$A$6:$A$25,A9)=1),COUNTIFS($A$6:$A$25,A9)&lt;&gt;1,COUNT(B9:G9)&lt;&gt;6,NOT(ISNUMBER(H9)),NOT(ISNUMBER(I9)),IF(ISNUMBER(I9),OR(I9&lt;0,I9&lt;&gt;INT(I9)),FALSE)),1,0))</x:f>
      </x:c>
      <x:c r="N9" s="19" t="str">
        <x:f>IF(A9="","",IF(M9&gt;0,"Confirm cost and date inputs","Estimate recorded; approval separate"))</x:f>
      </x:c>
    </x:row>
    <x:row r="10" ht="36" customHeight="1">
      <x:c r="A10" s="17"/>
      <x:c r="B10" s="20"/>
      <x:c r="C10" s="20"/>
      <x:c r="D10" s="20"/>
      <x:c r="E10" s="20"/>
      <x:c r="F10" s="23"/>
      <x:c r="G10" s="23"/>
      <x:c r="H10" s="24" t="str">
        <x:f>IF(A10="","",IF(COUNTIFS('Change Register'!$A$6:$A$25,A10)=1,IF(AND(ISNUMBER(INDEX('Change Register'!$G$6:$G$25,MATCH(A10,'Change Register'!$A$6:$A$25,0))),ISNUMBER(INDEX('Change Register'!$H$6:$H$25,MATCH(A10,'Change Register'!$A$6:$A$25,0)))),INDEX('Change Register'!$H$6:$H$25,MATCH(A10,'Change Register'!$A$6:$A$25,0))-INDEX('Change Register'!$G$6:$G$25,MATCH(A10,'Change Register'!$A$6:$A$25,0)),""),""))</x:f>
      </x:c>
      <x:c r="I10" s="25" t="str">
        <x:f>IF(A10="","",IF(COUNTIFS('Change Register'!$A$6:$A$25,A10)=1,IF(ISNUMBER(INDEX('Change Register'!$E$6:$E$25,MATCH(A10,'Change Register'!$A$6:$A$25,0))),INDEX('Change Register'!$E$6:$E$25,MATCH(A10,'Change Register'!$A$6:$A$25,0)),""),""))</x:f>
      </x:c>
      <x:c r="J10" s="24" t="str">
        <x:f>IF(A10="","",IF(AND(ISNUMBER(H10),ISNUMBER(I10)),H10*I10,""))</x:f>
      </x:c>
      <x:c r="K10" s="24" t="str">
        <x:f>IF(A10="","",IF(AND(COUNT(B10:E10)=4,ISNUMBER(J10)),ROUND(J10+SUM(B10:E10),2),""))</x:f>
      </x:c>
      <x:c r="L10" s="26" t="str">
        <x:f>IF(A10="","",IF(AND(ISNUMBER(F10),ISNUMBER(G10)),G10-F10,""))</x:f>
      </x:c>
      <x:c r="M10" s="18" t="str">
        <x:f>IF(COUNTA(A10:G10)=0,"",IF(OR(A10="",NOT(COUNTIFS('Change Register'!$A$6:$A$25,A10)=1),COUNTIFS($A$6:$A$25,A10)&lt;&gt;1,COUNT(B10:G10)&lt;&gt;6,NOT(ISNUMBER(H10)),NOT(ISNUMBER(I10)),IF(ISNUMBER(I10),OR(I10&lt;0,I10&lt;&gt;INT(I10)),FALSE)),1,0))</x:f>
      </x:c>
      <x:c r="N10" s="19" t="str">
        <x:f>IF(A10="","",IF(M10&gt;0,"Confirm cost and date inputs","Estimate recorded; approval separate"))</x:f>
      </x:c>
    </x:row>
    <x:row r="11" ht="36" customHeight="1">
      <x:c r="A11" s="17"/>
      <x:c r="B11" s="20"/>
      <x:c r="C11" s="20"/>
      <x:c r="D11" s="20"/>
      <x:c r="E11" s="20"/>
      <x:c r="F11" s="23"/>
      <x:c r="G11" s="23"/>
      <x:c r="H11" s="24" t="str">
        <x:f>IF(A11="","",IF(COUNTIFS('Change Register'!$A$6:$A$25,A11)=1,IF(AND(ISNUMBER(INDEX('Change Register'!$G$6:$G$25,MATCH(A11,'Change Register'!$A$6:$A$25,0))),ISNUMBER(INDEX('Change Register'!$H$6:$H$25,MATCH(A11,'Change Register'!$A$6:$A$25,0)))),INDEX('Change Register'!$H$6:$H$25,MATCH(A11,'Change Register'!$A$6:$A$25,0))-INDEX('Change Register'!$G$6:$G$25,MATCH(A11,'Change Register'!$A$6:$A$25,0)),""),""))</x:f>
      </x:c>
      <x:c r="I11" s="25" t="str">
        <x:f>IF(A11="","",IF(COUNTIFS('Change Register'!$A$6:$A$25,A11)=1,IF(ISNUMBER(INDEX('Change Register'!$E$6:$E$25,MATCH(A11,'Change Register'!$A$6:$A$25,0))),INDEX('Change Register'!$E$6:$E$25,MATCH(A11,'Change Register'!$A$6:$A$25,0)),""),""))</x:f>
      </x:c>
      <x:c r="J11" s="24" t="str">
        <x:f>IF(A11="","",IF(AND(ISNUMBER(H11),ISNUMBER(I11)),H11*I11,""))</x:f>
      </x:c>
      <x:c r="K11" s="24" t="str">
        <x:f>IF(A11="","",IF(AND(COUNT(B11:E11)=4,ISNUMBER(J11)),ROUND(J11+SUM(B11:E11),2),""))</x:f>
      </x:c>
      <x:c r="L11" s="26" t="str">
        <x:f>IF(A11="","",IF(AND(ISNUMBER(F11),ISNUMBER(G11)),G11-F11,""))</x:f>
      </x:c>
      <x:c r="M11" s="18" t="str">
        <x:f>IF(COUNTA(A11:G11)=0,"",IF(OR(A11="",NOT(COUNTIFS('Change Register'!$A$6:$A$25,A11)=1),COUNTIFS($A$6:$A$25,A11)&lt;&gt;1,COUNT(B11:G11)&lt;&gt;6,NOT(ISNUMBER(H11)),NOT(ISNUMBER(I11)),IF(ISNUMBER(I11),OR(I11&lt;0,I11&lt;&gt;INT(I11)),FALSE)),1,0))</x:f>
      </x:c>
      <x:c r="N11" s="19" t="str">
        <x:f>IF(A11="","",IF(M11&gt;0,"Confirm cost and date inputs","Estimate recorded; approval separate"))</x:f>
      </x:c>
    </x:row>
    <x:row r="12" ht="36" customHeight="1">
      <x:c r="A12" s="17"/>
      <x:c r="B12" s="20"/>
      <x:c r="C12" s="20"/>
      <x:c r="D12" s="20"/>
      <x:c r="E12" s="20"/>
      <x:c r="F12" s="23"/>
      <x:c r="G12" s="23"/>
      <x:c r="H12" s="24" t="str">
        <x:f>IF(A12="","",IF(COUNTIFS('Change Register'!$A$6:$A$25,A12)=1,IF(AND(ISNUMBER(INDEX('Change Register'!$G$6:$G$25,MATCH(A12,'Change Register'!$A$6:$A$25,0))),ISNUMBER(INDEX('Change Register'!$H$6:$H$25,MATCH(A12,'Change Register'!$A$6:$A$25,0)))),INDEX('Change Register'!$H$6:$H$25,MATCH(A12,'Change Register'!$A$6:$A$25,0))-INDEX('Change Register'!$G$6:$G$25,MATCH(A12,'Change Register'!$A$6:$A$25,0)),""),""))</x:f>
      </x:c>
      <x:c r="I12" s="25" t="str">
        <x:f>IF(A12="","",IF(COUNTIFS('Change Register'!$A$6:$A$25,A12)=1,IF(ISNUMBER(INDEX('Change Register'!$E$6:$E$25,MATCH(A12,'Change Register'!$A$6:$A$25,0))),INDEX('Change Register'!$E$6:$E$25,MATCH(A12,'Change Register'!$A$6:$A$25,0)),""),""))</x:f>
      </x:c>
      <x:c r="J12" s="24" t="str">
        <x:f>IF(A12="","",IF(AND(ISNUMBER(H12),ISNUMBER(I12)),H12*I12,""))</x:f>
      </x:c>
      <x:c r="K12" s="24" t="str">
        <x:f>IF(A12="","",IF(AND(COUNT(B12:E12)=4,ISNUMBER(J12)),ROUND(J12+SUM(B12:E12),2),""))</x:f>
      </x:c>
      <x:c r="L12" s="26" t="str">
        <x:f>IF(A12="","",IF(AND(ISNUMBER(F12),ISNUMBER(G12)),G12-F12,""))</x:f>
      </x:c>
      <x:c r="M12" s="18" t="str">
        <x:f>IF(COUNTA(A12:G12)=0,"",IF(OR(A12="",NOT(COUNTIFS('Change Register'!$A$6:$A$25,A12)=1),COUNTIFS($A$6:$A$25,A12)&lt;&gt;1,COUNT(B12:G12)&lt;&gt;6,NOT(ISNUMBER(H12)),NOT(ISNUMBER(I12)),IF(ISNUMBER(I12),OR(I12&lt;0,I12&lt;&gt;INT(I12)),FALSE)),1,0))</x:f>
      </x:c>
      <x:c r="N12" s="19" t="str">
        <x:f>IF(A12="","",IF(M12&gt;0,"Confirm cost and date inputs","Estimate recorded; approval separate"))</x:f>
      </x:c>
    </x:row>
    <x:row r="13" ht="36" customHeight="1">
      <x:c r="A13" s="17"/>
      <x:c r="B13" s="20"/>
      <x:c r="C13" s="20"/>
      <x:c r="D13" s="20"/>
      <x:c r="E13" s="20"/>
      <x:c r="F13" s="23"/>
      <x:c r="G13" s="23"/>
      <x:c r="H13" s="24" t="str">
        <x:f>IF(A13="","",IF(COUNTIFS('Change Register'!$A$6:$A$25,A13)=1,IF(AND(ISNUMBER(INDEX('Change Register'!$G$6:$G$25,MATCH(A13,'Change Register'!$A$6:$A$25,0))),ISNUMBER(INDEX('Change Register'!$H$6:$H$25,MATCH(A13,'Change Register'!$A$6:$A$25,0)))),INDEX('Change Register'!$H$6:$H$25,MATCH(A13,'Change Register'!$A$6:$A$25,0))-INDEX('Change Register'!$G$6:$G$25,MATCH(A13,'Change Register'!$A$6:$A$25,0)),""),""))</x:f>
      </x:c>
      <x:c r="I13" s="25" t="str">
        <x:f>IF(A13="","",IF(COUNTIFS('Change Register'!$A$6:$A$25,A13)=1,IF(ISNUMBER(INDEX('Change Register'!$E$6:$E$25,MATCH(A13,'Change Register'!$A$6:$A$25,0))),INDEX('Change Register'!$E$6:$E$25,MATCH(A13,'Change Register'!$A$6:$A$25,0)),""),""))</x:f>
      </x:c>
      <x:c r="J13" s="24" t="str">
        <x:f>IF(A13="","",IF(AND(ISNUMBER(H13),ISNUMBER(I13)),H13*I13,""))</x:f>
      </x:c>
      <x:c r="K13" s="24" t="str">
        <x:f>IF(A13="","",IF(AND(COUNT(B13:E13)=4,ISNUMBER(J13)),ROUND(J13+SUM(B13:E13),2),""))</x:f>
      </x:c>
      <x:c r="L13" s="26" t="str">
        <x:f>IF(A13="","",IF(AND(ISNUMBER(F13),ISNUMBER(G13)),G13-F13,""))</x:f>
      </x:c>
      <x:c r="M13" s="18" t="str">
        <x:f>IF(COUNTA(A13:G13)=0,"",IF(OR(A13="",NOT(COUNTIFS('Change Register'!$A$6:$A$25,A13)=1),COUNTIFS($A$6:$A$25,A13)&lt;&gt;1,COUNT(B13:G13)&lt;&gt;6,NOT(ISNUMBER(H13)),NOT(ISNUMBER(I13)),IF(ISNUMBER(I13),OR(I13&lt;0,I13&lt;&gt;INT(I13)),FALSE)),1,0))</x:f>
      </x:c>
      <x:c r="N13" s="19" t="str">
        <x:f>IF(A13="","",IF(M13&gt;0,"Confirm cost and date inputs","Estimate recorded; approval separate"))</x:f>
      </x:c>
    </x:row>
    <x:row r="14" ht="36" customHeight="1">
      <x:c r="A14" s="17"/>
      <x:c r="B14" s="20"/>
      <x:c r="C14" s="20"/>
      <x:c r="D14" s="20"/>
      <x:c r="E14" s="20"/>
      <x:c r="F14" s="23"/>
      <x:c r="G14" s="23"/>
      <x:c r="H14" s="24" t="str">
        <x:f>IF(A14="","",IF(COUNTIFS('Change Register'!$A$6:$A$25,A14)=1,IF(AND(ISNUMBER(INDEX('Change Register'!$G$6:$G$25,MATCH(A14,'Change Register'!$A$6:$A$25,0))),ISNUMBER(INDEX('Change Register'!$H$6:$H$25,MATCH(A14,'Change Register'!$A$6:$A$25,0)))),INDEX('Change Register'!$H$6:$H$25,MATCH(A14,'Change Register'!$A$6:$A$25,0))-INDEX('Change Register'!$G$6:$G$25,MATCH(A14,'Change Register'!$A$6:$A$25,0)),""),""))</x:f>
      </x:c>
      <x:c r="I14" s="25" t="str">
        <x:f>IF(A14="","",IF(COUNTIFS('Change Register'!$A$6:$A$25,A14)=1,IF(ISNUMBER(INDEX('Change Register'!$E$6:$E$25,MATCH(A14,'Change Register'!$A$6:$A$25,0))),INDEX('Change Register'!$E$6:$E$25,MATCH(A14,'Change Register'!$A$6:$A$25,0)),""),""))</x:f>
      </x:c>
      <x:c r="J14" s="24" t="str">
        <x:f>IF(A14="","",IF(AND(ISNUMBER(H14),ISNUMBER(I14)),H14*I14,""))</x:f>
      </x:c>
      <x:c r="K14" s="24" t="str">
        <x:f>IF(A14="","",IF(AND(COUNT(B14:E14)=4,ISNUMBER(J14)),ROUND(J14+SUM(B14:E14),2),""))</x:f>
      </x:c>
      <x:c r="L14" s="26" t="str">
        <x:f>IF(A14="","",IF(AND(ISNUMBER(F14),ISNUMBER(G14)),G14-F14,""))</x:f>
      </x:c>
      <x:c r="M14" s="18" t="str">
        <x:f>IF(COUNTA(A14:G14)=0,"",IF(OR(A14="",NOT(COUNTIFS('Change Register'!$A$6:$A$25,A14)=1),COUNTIFS($A$6:$A$25,A14)&lt;&gt;1,COUNT(B14:G14)&lt;&gt;6,NOT(ISNUMBER(H14)),NOT(ISNUMBER(I14)),IF(ISNUMBER(I14),OR(I14&lt;0,I14&lt;&gt;INT(I14)),FALSE)),1,0))</x:f>
      </x:c>
      <x:c r="N14" s="19" t="str">
        <x:f>IF(A14="","",IF(M14&gt;0,"Confirm cost and date inputs","Estimate recorded; approval separate"))</x:f>
      </x:c>
    </x:row>
    <x:row r="15" ht="36" customHeight="1">
      <x:c r="A15" s="17"/>
      <x:c r="B15" s="20"/>
      <x:c r="C15" s="20"/>
      <x:c r="D15" s="20"/>
      <x:c r="E15" s="20"/>
      <x:c r="F15" s="23"/>
      <x:c r="G15" s="23"/>
      <x:c r="H15" s="24" t="str">
        <x:f>IF(A15="","",IF(COUNTIFS('Change Register'!$A$6:$A$25,A15)=1,IF(AND(ISNUMBER(INDEX('Change Register'!$G$6:$G$25,MATCH(A15,'Change Register'!$A$6:$A$25,0))),ISNUMBER(INDEX('Change Register'!$H$6:$H$25,MATCH(A15,'Change Register'!$A$6:$A$25,0)))),INDEX('Change Register'!$H$6:$H$25,MATCH(A15,'Change Register'!$A$6:$A$25,0))-INDEX('Change Register'!$G$6:$G$25,MATCH(A15,'Change Register'!$A$6:$A$25,0)),""),""))</x:f>
      </x:c>
      <x:c r="I15" s="25" t="str">
        <x:f>IF(A15="","",IF(COUNTIFS('Change Register'!$A$6:$A$25,A15)=1,IF(ISNUMBER(INDEX('Change Register'!$E$6:$E$25,MATCH(A15,'Change Register'!$A$6:$A$25,0))),INDEX('Change Register'!$E$6:$E$25,MATCH(A15,'Change Register'!$A$6:$A$25,0)),""),""))</x:f>
      </x:c>
      <x:c r="J15" s="24" t="str">
        <x:f>IF(A15="","",IF(AND(ISNUMBER(H15),ISNUMBER(I15)),H15*I15,""))</x:f>
      </x:c>
      <x:c r="K15" s="24" t="str">
        <x:f>IF(A15="","",IF(AND(COUNT(B15:E15)=4,ISNUMBER(J15)),ROUND(J15+SUM(B15:E15),2),""))</x:f>
      </x:c>
      <x:c r="L15" s="26" t="str">
        <x:f>IF(A15="","",IF(AND(ISNUMBER(F15),ISNUMBER(G15)),G15-F15,""))</x:f>
      </x:c>
      <x:c r="M15" s="18" t="str">
        <x:f>IF(COUNTA(A15:G15)=0,"",IF(OR(A15="",NOT(COUNTIFS('Change Register'!$A$6:$A$25,A15)=1),COUNTIFS($A$6:$A$25,A15)&lt;&gt;1,COUNT(B15:G15)&lt;&gt;6,NOT(ISNUMBER(H15)),NOT(ISNUMBER(I15)),IF(ISNUMBER(I15),OR(I15&lt;0,I15&lt;&gt;INT(I15)),FALSE)),1,0))</x:f>
      </x:c>
      <x:c r="N15" s="19" t="str">
        <x:f>IF(A15="","",IF(M15&gt;0,"Confirm cost and date inputs","Estimate recorded; approval separate"))</x:f>
      </x:c>
    </x:row>
    <x:row r="16" ht="36" customHeight="1">
      <x:c r="A16" s="17"/>
      <x:c r="B16" s="20"/>
      <x:c r="C16" s="20"/>
      <x:c r="D16" s="20"/>
      <x:c r="E16" s="20"/>
      <x:c r="F16" s="23"/>
      <x:c r="G16" s="23"/>
      <x:c r="H16" s="24" t="str">
        <x:f>IF(A16="","",IF(COUNTIFS('Change Register'!$A$6:$A$25,A16)=1,IF(AND(ISNUMBER(INDEX('Change Register'!$G$6:$G$25,MATCH(A16,'Change Register'!$A$6:$A$25,0))),ISNUMBER(INDEX('Change Register'!$H$6:$H$25,MATCH(A16,'Change Register'!$A$6:$A$25,0)))),INDEX('Change Register'!$H$6:$H$25,MATCH(A16,'Change Register'!$A$6:$A$25,0))-INDEX('Change Register'!$G$6:$G$25,MATCH(A16,'Change Register'!$A$6:$A$25,0)),""),""))</x:f>
      </x:c>
      <x:c r="I16" s="25" t="str">
        <x:f>IF(A16="","",IF(COUNTIFS('Change Register'!$A$6:$A$25,A16)=1,IF(ISNUMBER(INDEX('Change Register'!$E$6:$E$25,MATCH(A16,'Change Register'!$A$6:$A$25,0))),INDEX('Change Register'!$E$6:$E$25,MATCH(A16,'Change Register'!$A$6:$A$25,0)),""),""))</x:f>
      </x:c>
      <x:c r="J16" s="24" t="str">
        <x:f>IF(A16="","",IF(AND(ISNUMBER(H16),ISNUMBER(I16)),H16*I16,""))</x:f>
      </x:c>
      <x:c r="K16" s="24" t="str">
        <x:f>IF(A16="","",IF(AND(COUNT(B16:E16)=4,ISNUMBER(J16)),ROUND(J16+SUM(B16:E16),2),""))</x:f>
      </x:c>
      <x:c r="L16" s="26" t="str">
        <x:f>IF(A16="","",IF(AND(ISNUMBER(F16),ISNUMBER(G16)),G16-F16,""))</x:f>
      </x:c>
      <x:c r="M16" s="18" t="str">
        <x:f>IF(COUNTA(A16:G16)=0,"",IF(OR(A16="",NOT(COUNTIFS('Change Register'!$A$6:$A$25,A16)=1),COUNTIFS($A$6:$A$25,A16)&lt;&gt;1,COUNT(B16:G16)&lt;&gt;6,NOT(ISNUMBER(H16)),NOT(ISNUMBER(I16)),IF(ISNUMBER(I16),OR(I16&lt;0,I16&lt;&gt;INT(I16)),FALSE)),1,0))</x:f>
      </x:c>
      <x:c r="N16" s="19" t="str">
        <x:f>IF(A16="","",IF(M16&gt;0,"Confirm cost and date inputs","Estimate recorded; approval separate"))</x:f>
      </x:c>
    </x:row>
    <x:row r="17" ht="36" customHeight="1">
      <x:c r="A17" s="17"/>
      <x:c r="B17" s="20"/>
      <x:c r="C17" s="20"/>
      <x:c r="D17" s="20"/>
      <x:c r="E17" s="20"/>
      <x:c r="F17" s="23"/>
      <x:c r="G17" s="23"/>
      <x:c r="H17" s="24" t="str">
        <x:f>IF(A17="","",IF(COUNTIFS('Change Register'!$A$6:$A$25,A17)=1,IF(AND(ISNUMBER(INDEX('Change Register'!$G$6:$G$25,MATCH(A17,'Change Register'!$A$6:$A$25,0))),ISNUMBER(INDEX('Change Register'!$H$6:$H$25,MATCH(A17,'Change Register'!$A$6:$A$25,0)))),INDEX('Change Register'!$H$6:$H$25,MATCH(A17,'Change Register'!$A$6:$A$25,0))-INDEX('Change Register'!$G$6:$G$25,MATCH(A17,'Change Register'!$A$6:$A$25,0)),""),""))</x:f>
      </x:c>
      <x:c r="I17" s="25" t="str">
        <x:f>IF(A17="","",IF(COUNTIFS('Change Register'!$A$6:$A$25,A17)=1,IF(ISNUMBER(INDEX('Change Register'!$E$6:$E$25,MATCH(A17,'Change Register'!$A$6:$A$25,0))),INDEX('Change Register'!$E$6:$E$25,MATCH(A17,'Change Register'!$A$6:$A$25,0)),""),""))</x:f>
      </x:c>
      <x:c r="J17" s="24" t="str">
        <x:f>IF(A17="","",IF(AND(ISNUMBER(H17),ISNUMBER(I17)),H17*I17,""))</x:f>
      </x:c>
      <x:c r="K17" s="24" t="str">
        <x:f>IF(A17="","",IF(AND(COUNT(B17:E17)=4,ISNUMBER(J17)),ROUND(J17+SUM(B17:E17),2),""))</x:f>
      </x:c>
      <x:c r="L17" s="26" t="str">
        <x:f>IF(A17="","",IF(AND(ISNUMBER(F17),ISNUMBER(G17)),G17-F17,""))</x:f>
      </x:c>
      <x:c r="M17" s="18" t="str">
        <x:f>IF(COUNTA(A17:G17)=0,"",IF(OR(A17="",NOT(COUNTIFS('Change Register'!$A$6:$A$25,A17)=1),COUNTIFS($A$6:$A$25,A17)&lt;&gt;1,COUNT(B17:G17)&lt;&gt;6,NOT(ISNUMBER(H17)),NOT(ISNUMBER(I17)),IF(ISNUMBER(I17),OR(I17&lt;0,I17&lt;&gt;INT(I17)),FALSE)),1,0))</x:f>
      </x:c>
      <x:c r="N17" s="19" t="str">
        <x:f>IF(A17="","",IF(M17&gt;0,"Confirm cost and date inputs","Estimate recorded; approval separate"))</x:f>
      </x:c>
    </x:row>
    <x:row r="18" ht="36" customHeight="1">
      <x:c r="A18" s="17"/>
      <x:c r="B18" s="20"/>
      <x:c r="C18" s="20"/>
      <x:c r="D18" s="20"/>
      <x:c r="E18" s="20"/>
      <x:c r="F18" s="23"/>
      <x:c r="G18" s="23"/>
      <x:c r="H18" s="24" t="str">
        <x:f>IF(A18="","",IF(COUNTIFS('Change Register'!$A$6:$A$25,A18)=1,IF(AND(ISNUMBER(INDEX('Change Register'!$G$6:$G$25,MATCH(A18,'Change Register'!$A$6:$A$25,0))),ISNUMBER(INDEX('Change Register'!$H$6:$H$25,MATCH(A18,'Change Register'!$A$6:$A$25,0)))),INDEX('Change Register'!$H$6:$H$25,MATCH(A18,'Change Register'!$A$6:$A$25,0))-INDEX('Change Register'!$G$6:$G$25,MATCH(A18,'Change Register'!$A$6:$A$25,0)),""),""))</x:f>
      </x:c>
      <x:c r="I18" s="25" t="str">
        <x:f>IF(A18="","",IF(COUNTIFS('Change Register'!$A$6:$A$25,A18)=1,IF(ISNUMBER(INDEX('Change Register'!$E$6:$E$25,MATCH(A18,'Change Register'!$A$6:$A$25,0))),INDEX('Change Register'!$E$6:$E$25,MATCH(A18,'Change Register'!$A$6:$A$25,0)),""),""))</x:f>
      </x:c>
      <x:c r="J18" s="24" t="str">
        <x:f>IF(A18="","",IF(AND(ISNUMBER(H18),ISNUMBER(I18)),H18*I18,""))</x:f>
      </x:c>
      <x:c r="K18" s="24" t="str">
        <x:f>IF(A18="","",IF(AND(COUNT(B18:E18)=4,ISNUMBER(J18)),ROUND(J18+SUM(B18:E18),2),""))</x:f>
      </x:c>
      <x:c r="L18" s="26" t="str">
        <x:f>IF(A18="","",IF(AND(ISNUMBER(F18),ISNUMBER(G18)),G18-F18,""))</x:f>
      </x:c>
      <x:c r="M18" s="18" t="str">
        <x:f>IF(COUNTA(A18:G18)=0,"",IF(OR(A18="",NOT(COUNTIFS('Change Register'!$A$6:$A$25,A18)=1),COUNTIFS($A$6:$A$25,A18)&lt;&gt;1,COUNT(B18:G18)&lt;&gt;6,NOT(ISNUMBER(H18)),NOT(ISNUMBER(I18)),IF(ISNUMBER(I18),OR(I18&lt;0,I18&lt;&gt;INT(I18)),FALSE)),1,0))</x:f>
      </x:c>
      <x:c r="N18" s="19" t="str">
        <x:f>IF(A18="","",IF(M18&gt;0,"Confirm cost and date inputs","Estimate recorded; approval separate"))</x:f>
      </x:c>
    </x:row>
    <x:row r="19" ht="36" customHeight="1">
      <x:c r="A19" s="17"/>
      <x:c r="B19" s="20"/>
      <x:c r="C19" s="20"/>
      <x:c r="D19" s="20"/>
      <x:c r="E19" s="20"/>
      <x:c r="F19" s="23"/>
      <x:c r="G19" s="23"/>
      <x:c r="H19" s="24" t="str">
        <x:f>IF(A19="","",IF(COUNTIFS('Change Register'!$A$6:$A$25,A19)=1,IF(AND(ISNUMBER(INDEX('Change Register'!$G$6:$G$25,MATCH(A19,'Change Register'!$A$6:$A$25,0))),ISNUMBER(INDEX('Change Register'!$H$6:$H$25,MATCH(A19,'Change Register'!$A$6:$A$25,0)))),INDEX('Change Register'!$H$6:$H$25,MATCH(A19,'Change Register'!$A$6:$A$25,0))-INDEX('Change Register'!$G$6:$G$25,MATCH(A19,'Change Register'!$A$6:$A$25,0)),""),""))</x:f>
      </x:c>
      <x:c r="I19" s="25" t="str">
        <x:f>IF(A19="","",IF(COUNTIFS('Change Register'!$A$6:$A$25,A19)=1,IF(ISNUMBER(INDEX('Change Register'!$E$6:$E$25,MATCH(A19,'Change Register'!$A$6:$A$25,0))),INDEX('Change Register'!$E$6:$E$25,MATCH(A19,'Change Register'!$A$6:$A$25,0)),""),""))</x:f>
      </x:c>
      <x:c r="J19" s="24" t="str">
        <x:f>IF(A19="","",IF(AND(ISNUMBER(H19),ISNUMBER(I19)),H19*I19,""))</x:f>
      </x:c>
      <x:c r="K19" s="24" t="str">
        <x:f>IF(A19="","",IF(AND(COUNT(B19:E19)=4,ISNUMBER(J19)),ROUND(J19+SUM(B19:E19),2),""))</x:f>
      </x:c>
      <x:c r="L19" s="26" t="str">
        <x:f>IF(A19="","",IF(AND(ISNUMBER(F19),ISNUMBER(G19)),G19-F19,""))</x:f>
      </x:c>
      <x:c r="M19" s="18" t="str">
        <x:f>IF(COUNTA(A19:G19)=0,"",IF(OR(A19="",NOT(COUNTIFS('Change Register'!$A$6:$A$25,A19)=1),COUNTIFS($A$6:$A$25,A19)&lt;&gt;1,COUNT(B19:G19)&lt;&gt;6,NOT(ISNUMBER(H19)),NOT(ISNUMBER(I19)),IF(ISNUMBER(I19),OR(I19&lt;0,I19&lt;&gt;INT(I19)),FALSE)),1,0))</x:f>
      </x:c>
      <x:c r="N19" s="19" t="str">
        <x:f>IF(A19="","",IF(M19&gt;0,"Confirm cost and date inputs","Estimate recorded; approval separate"))</x:f>
      </x:c>
    </x:row>
    <x:row r="20" ht="36" customHeight="1">
      <x:c r="A20" s="17"/>
      <x:c r="B20" s="20"/>
      <x:c r="C20" s="20"/>
      <x:c r="D20" s="20"/>
      <x:c r="E20" s="20"/>
      <x:c r="F20" s="23"/>
      <x:c r="G20" s="23"/>
      <x:c r="H20" s="24" t="str">
        <x:f>IF(A20="","",IF(COUNTIFS('Change Register'!$A$6:$A$25,A20)=1,IF(AND(ISNUMBER(INDEX('Change Register'!$G$6:$G$25,MATCH(A20,'Change Register'!$A$6:$A$25,0))),ISNUMBER(INDEX('Change Register'!$H$6:$H$25,MATCH(A20,'Change Register'!$A$6:$A$25,0)))),INDEX('Change Register'!$H$6:$H$25,MATCH(A20,'Change Register'!$A$6:$A$25,0))-INDEX('Change Register'!$G$6:$G$25,MATCH(A20,'Change Register'!$A$6:$A$25,0)),""),""))</x:f>
      </x:c>
      <x:c r="I20" s="25" t="str">
        <x:f>IF(A20="","",IF(COUNTIFS('Change Register'!$A$6:$A$25,A20)=1,IF(ISNUMBER(INDEX('Change Register'!$E$6:$E$25,MATCH(A20,'Change Register'!$A$6:$A$25,0))),INDEX('Change Register'!$E$6:$E$25,MATCH(A20,'Change Register'!$A$6:$A$25,0)),""),""))</x:f>
      </x:c>
      <x:c r="J20" s="24" t="str">
        <x:f>IF(A20="","",IF(AND(ISNUMBER(H20),ISNUMBER(I20)),H20*I20,""))</x:f>
      </x:c>
      <x:c r="K20" s="24" t="str">
        <x:f>IF(A20="","",IF(AND(COUNT(B20:E20)=4,ISNUMBER(J20)),ROUND(J20+SUM(B20:E20),2),""))</x:f>
      </x:c>
      <x:c r="L20" s="26" t="str">
        <x:f>IF(A20="","",IF(AND(ISNUMBER(F20),ISNUMBER(G20)),G20-F20,""))</x:f>
      </x:c>
      <x:c r="M20" s="18" t="str">
        <x:f>IF(COUNTA(A20:G20)=0,"",IF(OR(A20="",NOT(COUNTIFS('Change Register'!$A$6:$A$25,A20)=1),COUNTIFS($A$6:$A$25,A20)&lt;&gt;1,COUNT(B20:G20)&lt;&gt;6,NOT(ISNUMBER(H20)),NOT(ISNUMBER(I20)),IF(ISNUMBER(I20),OR(I20&lt;0,I20&lt;&gt;INT(I20)),FALSE)),1,0))</x:f>
      </x:c>
      <x:c r="N20" s="19" t="str">
        <x:f>IF(A20="","",IF(M20&gt;0,"Confirm cost and date inputs","Estimate recorded; approval separate"))</x:f>
      </x:c>
    </x:row>
    <x:row r="21" ht="36" customHeight="1">
      <x:c r="A21" s="17"/>
      <x:c r="B21" s="20"/>
      <x:c r="C21" s="20"/>
      <x:c r="D21" s="20"/>
      <x:c r="E21" s="20"/>
      <x:c r="F21" s="23"/>
      <x:c r="G21" s="23"/>
      <x:c r="H21" s="24" t="str">
        <x:f>IF(A21="","",IF(COUNTIFS('Change Register'!$A$6:$A$25,A21)=1,IF(AND(ISNUMBER(INDEX('Change Register'!$G$6:$G$25,MATCH(A21,'Change Register'!$A$6:$A$25,0))),ISNUMBER(INDEX('Change Register'!$H$6:$H$25,MATCH(A21,'Change Register'!$A$6:$A$25,0)))),INDEX('Change Register'!$H$6:$H$25,MATCH(A21,'Change Register'!$A$6:$A$25,0))-INDEX('Change Register'!$G$6:$G$25,MATCH(A21,'Change Register'!$A$6:$A$25,0)),""),""))</x:f>
      </x:c>
      <x:c r="I21" s="25" t="str">
        <x:f>IF(A21="","",IF(COUNTIFS('Change Register'!$A$6:$A$25,A21)=1,IF(ISNUMBER(INDEX('Change Register'!$E$6:$E$25,MATCH(A21,'Change Register'!$A$6:$A$25,0))),INDEX('Change Register'!$E$6:$E$25,MATCH(A21,'Change Register'!$A$6:$A$25,0)),""),""))</x:f>
      </x:c>
      <x:c r="J21" s="24" t="str">
        <x:f>IF(A21="","",IF(AND(ISNUMBER(H21),ISNUMBER(I21)),H21*I21,""))</x:f>
      </x:c>
      <x:c r="K21" s="24" t="str">
        <x:f>IF(A21="","",IF(AND(COUNT(B21:E21)=4,ISNUMBER(J21)),ROUND(J21+SUM(B21:E21),2),""))</x:f>
      </x:c>
      <x:c r="L21" s="26" t="str">
        <x:f>IF(A21="","",IF(AND(ISNUMBER(F21),ISNUMBER(G21)),G21-F21,""))</x:f>
      </x:c>
      <x:c r="M21" s="18" t="str">
        <x:f>IF(COUNTA(A21:G21)=0,"",IF(OR(A21="",NOT(COUNTIFS('Change Register'!$A$6:$A$25,A21)=1),COUNTIFS($A$6:$A$25,A21)&lt;&gt;1,COUNT(B21:G21)&lt;&gt;6,NOT(ISNUMBER(H21)),NOT(ISNUMBER(I21)),IF(ISNUMBER(I21),OR(I21&lt;0,I21&lt;&gt;INT(I21)),FALSE)),1,0))</x:f>
      </x:c>
      <x:c r="N21" s="19" t="str">
        <x:f>IF(A21="","",IF(M21&gt;0,"Confirm cost and date inputs","Estimate recorded; approval separate"))</x:f>
      </x:c>
    </x:row>
    <x:row r="22" ht="36" customHeight="1">
      <x:c r="A22" s="17"/>
      <x:c r="B22" s="20"/>
      <x:c r="C22" s="20"/>
      <x:c r="D22" s="20"/>
      <x:c r="E22" s="20"/>
      <x:c r="F22" s="23"/>
      <x:c r="G22" s="23"/>
      <x:c r="H22" s="24" t="str">
        <x:f>IF(A22="","",IF(COUNTIFS('Change Register'!$A$6:$A$25,A22)=1,IF(AND(ISNUMBER(INDEX('Change Register'!$G$6:$G$25,MATCH(A22,'Change Register'!$A$6:$A$25,0))),ISNUMBER(INDEX('Change Register'!$H$6:$H$25,MATCH(A22,'Change Register'!$A$6:$A$25,0)))),INDEX('Change Register'!$H$6:$H$25,MATCH(A22,'Change Register'!$A$6:$A$25,0))-INDEX('Change Register'!$G$6:$G$25,MATCH(A22,'Change Register'!$A$6:$A$25,0)),""),""))</x:f>
      </x:c>
      <x:c r="I22" s="25" t="str">
        <x:f>IF(A22="","",IF(COUNTIFS('Change Register'!$A$6:$A$25,A22)=1,IF(ISNUMBER(INDEX('Change Register'!$E$6:$E$25,MATCH(A22,'Change Register'!$A$6:$A$25,0))),INDEX('Change Register'!$E$6:$E$25,MATCH(A22,'Change Register'!$A$6:$A$25,0)),""),""))</x:f>
      </x:c>
      <x:c r="J22" s="24" t="str">
        <x:f>IF(A22="","",IF(AND(ISNUMBER(H22),ISNUMBER(I22)),H22*I22,""))</x:f>
      </x:c>
      <x:c r="K22" s="24" t="str">
        <x:f>IF(A22="","",IF(AND(COUNT(B22:E22)=4,ISNUMBER(J22)),ROUND(J22+SUM(B22:E22),2),""))</x:f>
      </x:c>
      <x:c r="L22" s="26" t="str">
        <x:f>IF(A22="","",IF(AND(ISNUMBER(F22),ISNUMBER(G22)),G22-F22,""))</x:f>
      </x:c>
      <x:c r="M22" s="18" t="str">
        <x:f>IF(COUNTA(A22:G22)=0,"",IF(OR(A22="",NOT(COUNTIFS('Change Register'!$A$6:$A$25,A22)=1),COUNTIFS($A$6:$A$25,A22)&lt;&gt;1,COUNT(B22:G22)&lt;&gt;6,NOT(ISNUMBER(H22)),NOT(ISNUMBER(I22)),IF(ISNUMBER(I22),OR(I22&lt;0,I22&lt;&gt;INT(I22)),FALSE)),1,0))</x:f>
      </x:c>
      <x:c r="N22" s="19" t="str">
        <x:f>IF(A22="","",IF(M22&gt;0,"Confirm cost and date inputs","Estimate recorded; approval separate"))</x:f>
      </x:c>
    </x:row>
    <x:row r="23" ht="36" customHeight="1">
      <x:c r="A23" s="17"/>
      <x:c r="B23" s="20"/>
      <x:c r="C23" s="20"/>
      <x:c r="D23" s="20"/>
      <x:c r="E23" s="20"/>
      <x:c r="F23" s="23"/>
      <x:c r="G23" s="23"/>
      <x:c r="H23" s="24" t="str">
        <x:f>IF(A23="","",IF(COUNTIFS('Change Register'!$A$6:$A$25,A23)=1,IF(AND(ISNUMBER(INDEX('Change Register'!$G$6:$G$25,MATCH(A23,'Change Register'!$A$6:$A$25,0))),ISNUMBER(INDEX('Change Register'!$H$6:$H$25,MATCH(A23,'Change Register'!$A$6:$A$25,0)))),INDEX('Change Register'!$H$6:$H$25,MATCH(A23,'Change Register'!$A$6:$A$25,0))-INDEX('Change Register'!$G$6:$G$25,MATCH(A23,'Change Register'!$A$6:$A$25,0)),""),""))</x:f>
      </x:c>
      <x:c r="I23" s="25" t="str">
        <x:f>IF(A23="","",IF(COUNTIFS('Change Register'!$A$6:$A$25,A23)=1,IF(ISNUMBER(INDEX('Change Register'!$E$6:$E$25,MATCH(A23,'Change Register'!$A$6:$A$25,0))),INDEX('Change Register'!$E$6:$E$25,MATCH(A23,'Change Register'!$A$6:$A$25,0)),""),""))</x:f>
      </x:c>
      <x:c r="J23" s="24" t="str">
        <x:f>IF(A23="","",IF(AND(ISNUMBER(H23),ISNUMBER(I23)),H23*I23,""))</x:f>
      </x:c>
      <x:c r="K23" s="24" t="str">
        <x:f>IF(A23="","",IF(AND(COUNT(B23:E23)=4,ISNUMBER(J23)),ROUND(J23+SUM(B23:E23),2),""))</x:f>
      </x:c>
      <x:c r="L23" s="26" t="str">
        <x:f>IF(A23="","",IF(AND(ISNUMBER(F23),ISNUMBER(G23)),G23-F23,""))</x:f>
      </x:c>
      <x:c r="M23" s="18" t="str">
        <x:f>IF(COUNTA(A23:G23)=0,"",IF(OR(A23="",NOT(COUNTIFS('Change Register'!$A$6:$A$25,A23)=1),COUNTIFS($A$6:$A$25,A23)&lt;&gt;1,COUNT(B23:G23)&lt;&gt;6,NOT(ISNUMBER(H23)),NOT(ISNUMBER(I23)),IF(ISNUMBER(I23),OR(I23&lt;0,I23&lt;&gt;INT(I23)),FALSE)),1,0))</x:f>
      </x:c>
      <x:c r="N23" s="19" t="str">
        <x:f>IF(A23="","",IF(M23&gt;0,"Confirm cost and date inputs","Estimate recorded; approval separate"))</x:f>
      </x:c>
    </x:row>
    <x:row r="24" ht="36" customHeight="1">
      <x:c r="A24" s="17"/>
      <x:c r="B24" s="20"/>
      <x:c r="C24" s="20"/>
      <x:c r="D24" s="20"/>
      <x:c r="E24" s="20"/>
      <x:c r="F24" s="23"/>
      <x:c r="G24" s="23"/>
      <x:c r="H24" s="24" t="str">
        <x:f>IF(A24="","",IF(COUNTIFS('Change Register'!$A$6:$A$25,A24)=1,IF(AND(ISNUMBER(INDEX('Change Register'!$G$6:$G$25,MATCH(A24,'Change Register'!$A$6:$A$25,0))),ISNUMBER(INDEX('Change Register'!$H$6:$H$25,MATCH(A24,'Change Register'!$A$6:$A$25,0)))),INDEX('Change Register'!$H$6:$H$25,MATCH(A24,'Change Register'!$A$6:$A$25,0))-INDEX('Change Register'!$G$6:$G$25,MATCH(A24,'Change Register'!$A$6:$A$25,0)),""),""))</x:f>
      </x:c>
      <x:c r="I24" s="25" t="str">
        <x:f>IF(A24="","",IF(COUNTIFS('Change Register'!$A$6:$A$25,A24)=1,IF(ISNUMBER(INDEX('Change Register'!$E$6:$E$25,MATCH(A24,'Change Register'!$A$6:$A$25,0))),INDEX('Change Register'!$E$6:$E$25,MATCH(A24,'Change Register'!$A$6:$A$25,0)),""),""))</x:f>
      </x:c>
      <x:c r="J24" s="24" t="str">
        <x:f>IF(A24="","",IF(AND(ISNUMBER(H24),ISNUMBER(I24)),H24*I24,""))</x:f>
      </x:c>
      <x:c r="K24" s="24" t="str">
        <x:f>IF(A24="","",IF(AND(COUNT(B24:E24)=4,ISNUMBER(J24)),ROUND(J24+SUM(B24:E24),2),""))</x:f>
      </x:c>
      <x:c r="L24" s="26" t="str">
        <x:f>IF(A24="","",IF(AND(ISNUMBER(F24),ISNUMBER(G24)),G24-F24,""))</x:f>
      </x:c>
      <x:c r="M24" s="18" t="str">
        <x:f>IF(COUNTA(A24:G24)=0,"",IF(OR(A24="",NOT(COUNTIFS('Change Register'!$A$6:$A$25,A24)=1),COUNTIFS($A$6:$A$25,A24)&lt;&gt;1,COUNT(B24:G24)&lt;&gt;6,NOT(ISNUMBER(H24)),NOT(ISNUMBER(I24)),IF(ISNUMBER(I24),OR(I24&lt;0,I24&lt;&gt;INT(I24)),FALSE)),1,0))</x:f>
      </x:c>
      <x:c r="N24" s="19" t="str">
        <x:f>IF(A24="","",IF(M24&gt;0,"Confirm cost and date inputs","Estimate recorded; approval separate"))</x:f>
      </x:c>
    </x:row>
    <x:row r="25" ht="36" customHeight="1">
      <x:c r="A25" s="17"/>
      <x:c r="B25" s="20"/>
      <x:c r="C25" s="20"/>
      <x:c r="D25" s="20"/>
      <x:c r="E25" s="20"/>
      <x:c r="F25" s="23"/>
      <x:c r="G25" s="23"/>
      <x:c r="H25" s="24" t="str">
        <x:f>IF(A25="","",IF(COUNTIFS('Change Register'!$A$6:$A$25,A25)=1,IF(AND(ISNUMBER(INDEX('Change Register'!$G$6:$G$25,MATCH(A25,'Change Register'!$A$6:$A$25,0))),ISNUMBER(INDEX('Change Register'!$H$6:$H$25,MATCH(A25,'Change Register'!$A$6:$A$25,0)))),INDEX('Change Register'!$H$6:$H$25,MATCH(A25,'Change Register'!$A$6:$A$25,0))-INDEX('Change Register'!$G$6:$G$25,MATCH(A25,'Change Register'!$A$6:$A$25,0)),""),""))</x:f>
      </x:c>
      <x:c r="I25" s="25" t="str">
        <x:f>IF(A25="","",IF(COUNTIFS('Change Register'!$A$6:$A$25,A25)=1,IF(ISNUMBER(INDEX('Change Register'!$E$6:$E$25,MATCH(A25,'Change Register'!$A$6:$A$25,0))),INDEX('Change Register'!$E$6:$E$25,MATCH(A25,'Change Register'!$A$6:$A$25,0)),""),""))</x:f>
      </x:c>
      <x:c r="J25" s="24" t="str">
        <x:f>IF(A25="","",IF(AND(ISNUMBER(H25),ISNUMBER(I25)),H25*I25,""))</x:f>
      </x:c>
      <x:c r="K25" s="24" t="str">
        <x:f>IF(A25="","",IF(AND(COUNT(B25:E25)=4,ISNUMBER(J25)),ROUND(J25+SUM(B25:E25),2),""))</x:f>
      </x:c>
      <x:c r="L25" s="26" t="str">
        <x:f>IF(A25="","",IF(AND(ISNUMBER(F25),ISNUMBER(G25)),G25-F25,""))</x:f>
      </x:c>
      <x:c r="M25" s="18" t="str">
        <x:f>IF(COUNTA(A25:G25)=0,"",IF(OR(A25="",NOT(COUNTIFS('Change Register'!$A$6:$A$25,A25)=1),COUNTIFS($A$6:$A$25,A25)&lt;&gt;1,COUNT(B25:G25)&lt;&gt;6,NOT(ISNUMBER(H25)),NOT(ISNUMBER(I25)),IF(ISNUMBER(I25),OR(I25&lt;0,I25&lt;&gt;INT(I25)),FALSE)),1,0))</x:f>
      </x:c>
      <x:c r="N25" s="19" t="str">
        <x:f>IF(A25="","",IF(M25&gt;0,"Confirm cost and date inputs","Estimate recorded; approval separate"))</x:f>
      </x:c>
    </x:row>
    <x:row r="26" ht="25" customHeight="1">
      <x:c r="A26" s="2"/>
      <x:c r="B26" s="2"/>
      <x:c r="C26" s="2"/>
      <x:c r="D26" s="2"/>
      <x:c r="E26" s="2"/>
      <x:c r="F26" s="2"/>
      <x:c r="G26" s="2"/>
      <x:c r="H26" s="2"/>
      <x:c r="I26" s="2"/>
      <x:c r="J26" s="2"/>
      <x:c r="K26" s="2"/>
      <x:c r="L26" s="2"/>
      <x:c r="M26" s="2"/>
      <x:c r="N26" s="2"/>
    </x:row>
    <x:row r="27" ht="25" customHeight="1">
      <x:c r="A27" s="2"/>
      <x:c r="B27" s="2"/>
      <x:c r="C27" s="2"/>
      <x:c r="D27" s="2"/>
      <x:c r="E27" s="2"/>
      <x:c r="F27" s="2"/>
      <x:c r="G27" s="2"/>
      <x:c r="H27" s="2"/>
      <x:c r="I27" s="2"/>
      <x:c r="J27" s="2"/>
      <x:c r="K27" s="2"/>
      <x:c r="L27" s="2"/>
      <x:c r="M27" s="2"/>
      <x:c r="N27" s="2"/>
    </x:row>
    <x:row r="28" ht="25" customHeight="1">
      <x:c r="A28" s="2"/>
      <x:c r="B28" s="2"/>
      <x:c r="C28" s="2"/>
      <x:c r="D28" s="2"/>
      <x:c r="E28" s="2"/>
      <x:c r="F28" s="2"/>
      <x:c r="G28" s="2"/>
      <x:c r="H28" s="2"/>
      <x:c r="I28" s="2"/>
      <x:c r="J28" s="2"/>
      <x:c r="K28" s="2"/>
      <x:c r="L28" s="2"/>
      <x:c r="M28" s="2"/>
      <x:c r="N28" s="2"/>
    </x:row>
    <x:row r="29" ht="25" customHeight="1">
      <x:c r="A29" s="2"/>
      <x:c r="B29" s="2"/>
      <x:c r="C29" s="2"/>
      <x:c r="D29" s="2"/>
      <x:c r="E29" s="2"/>
      <x:c r="F29" s="2"/>
      <x:c r="G29" s="2"/>
      <x:c r="H29" s="2"/>
      <x:c r="I29" s="2"/>
      <x:c r="J29" s="2"/>
      <x:c r="K29" s="2"/>
      <x:c r="L29" s="2"/>
      <x:c r="M29" s="2"/>
      <x:c r="N29" s="2"/>
    </x:row>
    <x:row r="30" ht="25" customHeight="1">
      <x:c r="A30" s="2"/>
      <x:c r="B30" s="2"/>
      <x:c r="C30" s="2"/>
      <x:c r="D30" s="2"/>
      <x:c r="E30" s="2"/>
      <x:c r="F30" s="2"/>
      <x:c r="G30" s="2"/>
      <x:c r="H30" s="2"/>
      <x:c r="I30" s="2"/>
      <x:c r="J30" s="2"/>
      <x:c r="K30" s="2"/>
      <x:c r="L30" s="2"/>
      <x:c r="M30" s="2"/>
      <x:c r="N30" s="2"/>
    </x:row>
    <x:row r="31" ht="25" customHeight="1">
      <x:c r="A31" s="2"/>
      <x:c r="B31" s="2"/>
      <x:c r="C31" s="2"/>
      <x:c r="D31" s="2"/>
      <x:c r="E31" s="2"/>
      <x:c r="F31" s="2"/>
      <x:c r="G31" s="2"/>
      <x:c r="H31" s="2"/>
      <x:c r="I31" s="2"/>
      <x:c r="J31" s="2"/>
      <x:c r="K31" s="2"/>
      <x:c r="L31" s="2"/>
      <x:c r="M31" s="2"/>
      <x:c r="N31" s="2"/>
    </x:row>
    <x:row r="32" ht="25" customHeight="1">
      <x:c r="A32" s="2"/>
      <x:c r="B32" s="2"/>
      <x:c r="C32" s="2"/>
      <x:c r="D32" s="2"/>
      <x:c r="E32" s="2"/>
      <x:c r="F32" s="2"/>
      <x:c r="G32" s="2"/>
      <x:c r="H32" s="2"/>
      <x:c r="I32" s="2"/>
      <x:c r="J32" s="2"/>
      <x:c r="K32" s="2"/>
      <x:c r="L32" s="2"/>
      <x:c r="M32" s="2"/>
      <x:c r="N32" s="2"/>
    </x:row>
    <x:row r="33" ht="25" customHeight="1">
      <x:c r="A33" s="2"/>
      <x:c r="B33" s="2"/>
      <x:c r="C33" s="2"/>
      <x:c r="D33" s="2"/>
      <x:c r="E33" s="2"/>
      <x:c r="F33" s="2"/>
      <x:c r="G33" s="2"/>
      <x:c r="H33" s="2"/>
      <x:c r="I33" s="2"/>
      <x:c r="J33" s="2"/>
      <x:c r="K33" s="2"/>
      <x:c r="L33" s="2"/>
      <x:c r="M33" s="2"/>
      <x:c r="N33" s="2"/>
    </x:row>
    <x:row r="34" ht="25" customHeight="1">
      <x:c r="A34" s="2"/>
      <x:c r="B34" s="2"/>
      <x:c r="C34" s="2"/>
      <x:c r="D34" s="2"/>
      <x:c r="E34" s="2"/>
      <x:c r="F34" s="2"/>
      <x:c r="G34" s="2"/>
      <x:c r="H34" s="2"/>
      <x:c r="I34" s="2"/>
      <x:c r="J34" s="2"/>
      <x:c r="K34" s="2"/>
      <x:c r="L34" s="2"/>
      <x:c r="M34" s="2"/>
      <x:c r="N34" s="2"/>
    </x:row>
    <x:row r="35" ht="25" customHeight="1">
      <x:c r="A35" s="2"/>
      <x:c r="B35" s="2"/>
      <x:c r="C35" s="2"/>
      <x:c r="D35" s="2"/>
      <x:c r="E35" s="2"/>
      <x:c r="F35" s="2"/>
      <x:c r="G35" s="2"/>
      <x:c r="H35" s="2"/>
      <x:c r="I35" s="2"/>
      <x:c r="J35" s="2"/>
      <x:c r="K35" s="2"/>
      <x:c r="L35" s="2"/>
      <x:c r="M35" s="2"/>
      <x:c r="N35" s="2"/>
    </x:row>
  </x:sheetData>
  <x:conditionalFormatting sqref="M6:M25">
    <x:cfRule type="cellIs" dxfId="1" priority="1" operator="greaterThan">
      <x:formula>0</x:formula>
    </x:cfRule>
  </x:conditionalFormatting>
  <x:pageMargins left="0.7" right="0.7" top="0.75" bottom="0.75" header="0.3" footer="0.3"/>
  <x:tableParts count="1">
    <x:tablePart xmlns:r="http://schemas.openxmlformats.org/officeDocument/2006/relationships" r:id="R5daafb1e3ac14cbf"/>
  </x:tableParts>
</x:worksheet>
</file>

<file path=xl/worksheets/sheet4.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9" hidden="0" customWidth="1"/>
    <x:col min="2" max="2" width="19" hidden="0" customWidth="1"/>
    <x:col min="3" max="3" width="24" hidden="0" customWidth="1"/>
    <x:col min="4" max="4" width="19" hidden="0" customWidth="1"/>
    <x:col min="5" max="5" width="19" hidden="0" customWidth="1"/>
    <x:col min="6" max="6" width="19" hidden="0" customWidth="1"/>
    <x:col min="7" max="7" width="19" hidden="0" customWidth="1"/>
    <x:col min="8" max="8" width="19" hidden="0" customWidth="1"/>
    <x:col min="9" max="9" width="19" hidden="0" customWidth="1"/>
    <x:col min="10" max="10" width="19" hidden="0" customWidth="1"/>
    <x:col min="11" max="11" width="19" hidden="0" customWidth="1"/>
    <x:col min="12" max="12" width="19" hidden="0" customWidth="1"/>
    <x:col min="13" max="13" width="19" hidden="0" customWidth="1"/>
    <x:col min="14" max="14" width="19" hidden="0" customWidth="1"/>
  </x:cols>
  <x:sheetData>
    <x:row r="1" ht="25" customHeight="1">
      <x:c r="A1" s="2"/>
      <x:c r="B1" s="2"/>
      <x:c r="C1" s="2"/>
      <x:c r="D1" s="2"/>
      <x:c r="E1" s="2"/>
      <x:c r="F1" s="2"/>
      <x:c r="G1" s="2"/>
      <x:c r="H1" s="2"/>
      <x:c r="I1" s="2"/>
      <x:c r="J1" s="2"/>
      <x:c r="K1" s="2"/>
      <x:c r="L1" s="2"/>
      <x:c r="M1" s="2"/>
      <x:c r="N1" s="2"/>
    </x:row>
    <x:row r="2" ht="25" customHeight="1">
      <x:c r="A2" s="3" t="str">
        <x:v>Approval Log</x:v>
      </x:c>
      <x:c r="B2" s="2"/>
      <x:c r="C2" s="2"/>
      <x:c r="D2" s="2"/>
      <x:c r="E2" s="2"/>
      <x:c r="F2" s="2"/>
      <x:c r="G2" s="2"/>
      <x:c r="H2" s="2"/>
      <x:c r="I2" s="2"/>
      <x:c r="J2" s="2"/>
      <x:c r="K2" s="2"/>
      <x:c r="L2" s="2"/>
      <x:c r="M2" s="2"/>
      <x:c r="N2" s="2"/>
    </x:row>
    <x:row r="3" ht="25" customHeight="1">
      <x:c r="A3" s="4"/>
      <x:c r="B3" s="4"/>
      <x:c r="C3" s="4"/>
      <x:c r="D3" s="4"/>
      <x:c r="E3" s="4"/>
      <x:c r="F3" s="4"/>
      <x:c r="G3" s="4"/>
      <x:c r="H3" s="4"/>
      <x:c r="I3" s="4"/>
      <x:c r="J3" s="4"/>
      <x:c r="K3" s="4"/>
      <x:c r="L3" s="4"/>
      <x:c r="M3" s="4"/>
      <x:c r="N3" s="4"/>
    </x:row>
    <x:row r="4" ht="25" customHeight="1">
      <x:c r="A4" s="2"/>
      <x:c r="B4" s="2"/>
      <x:c r="C4" s="2"/>
      <x:c r="D4" s="2"/>
      <x:c r="E4" s="2"/>
      <x:c r="F4" s="2"/>
      <x:c r="G4" s="2"/>
      <x:c r="H4" s="2"/>
      <x:c r="I4" s="2"/>
      <x:c r="J4" s="2"/>
      <x:c r="K4" s="2"/>
      <x:c r="L4" s="2"/>
      <x:c r="M4" s="2"/>
      <x:c r="N4" s="2"/>
    </x:row>
    <x:row r="5" ht="48" customHeight="1">
      <x:c r="A5" s="14" t="str">
        <x:v>Change ID</x:v>
      </x:c>
      <x:c r="B5" s="15" t="str">
        <x:v>Proposed proof</x:v>
      </x:c>
      <x:c r="C5" s="15" t="str">
        <x:v>Required role</x:v>
      </x:c>
      <x:c r="D5" s="15" t="str">
        <x:v>Decision</x:v>
      </x:c>
      <x:c r="E5" s="15" t="str">
        <x:v>Named approver</x:v>
      </x:c>
      <x:c r="F5" s="15" t="str">
        <x:v>Evidence URL</x:v>
      </x:c>
      <x:c r="G5" s="15" t="str">
        <x:v>Decision date</x:v>
      </x:c>
      <x:c r="H5" s="15" t="str">
        <x:v>Input issue</x:v>
      </x:c>
      <x:c r="I5" s="16" t="str">
        <x:v>Approval recorded</x:v>
      </x:c>
      <x:c r="J5" s="2"/>
      <x:c r="K5" s="2"/>
      <x:c r="L5" s="2"/>
      <x:c r="M5" s="2"/>
      <x:c r="N5" s="2"/>
    </x:row>
    <x:row r="6" ht="25" customHeight="1">
      <x:c r="A6" s="17" t="str">
        <x:v>CH-001</x:v>
      </x:c>
      <x:c r="B6" s="17" t="str">
        <x:v>BOX-R2</x:v>
      </x:c>
      <x:c r="C6" s="17" t="str">
        <x:v>Procurement</x:v>
      </x:c>
      <x:c r="D6" s="17" t="str">
        <x:v>Not approved</x:v>
      </x:c>
      <x:c r="E6" s="17" t="str"/>
      <x:c r="F6" s="17" t="str"/>
      <x:c r="G6" s="23" t="str"/>
      <x:c r="H6" s="18" t="n">
        <x:f>IF(COUNTA(A6:G6)=0,"",IF(OR(COUNTBLANK(A6:G6)&gt;0,COUNTIFS('Change Register'!$A$6:$A$25,A6)&lt;&gt;1,COUNTIFS($A$6:$A$85,A6,$C$6:$C$85,C6)&lt;&gt;1,IF(COUNTIFS('Change Register'!$A$6:$A$25,A6)=1,B6&lt;&gt;INDEX('Change Register'!$C$6:$C$25,MATCH(A6,'Change Register'!$A$6:$A$25,0)),TRUE),NOT(ISNUMBER(G6))),1,0))</x:f>
        <x:v>1</x:v>
      </x:c>
      <x:c r="I6" s="18" t="n">
        <x:f>IF(COUNTA(A6:G6)=0,"",IF(AND(H6=0,D6="Approved"),1,0))</x:f>
        <x:v>0</x:v>
      </x:c>
      <x:c r="J6" s="2"/>
      <x:c r="K6" s="2"/>
      <x:c r="L6" s="2"/>
      <x:c r="M6" s="2"/>
      <x:c r="N6" s="2"/>
    </x:row>
    <x:row r="7" ht="25" customHeight="1">
      <x:c r="A7" s="17" t="str">
        <x:v>CH-001</x:v>
      </x:c>
      <x:c r="B7" s="17" t="str">
        <x:v>BOX-R2</x:v>
      </x:c>
      <x:c r="C7" s="17" t="str">
        <x:v>Brand</x:v>
      </x:c>
      <x:c r="D7" s="17" t="str">
        <x:v>Not approved</x:v>
      </x:c>
      <x:c r="E7" s="17" t="str"/>
      <x:c r="F7" s="17" t="str"/>
      <x:c r="G7" s="23" t="str"/>
      <x:c r="H7" s="18" t="n">
        <x:f>IF(COUNTA(A7:G7)=0,"",IF(OR(COUNTBLANK(A7:G7)&gt;0,COUNTIFS('Change Register'!$A$6:$A$25,A7)&lt;&gt;1,COUNTIFS($A$6:$A$85,A7,$C$6:$C$85,C7)&lt;&gt;1,IF(COUNTIFS('Change Register'!$A$6:$A$25,A7)=1,B7&lt;&gt;INDEX('Change Register'!$C$6:$C$25,MATCH(A7,'Change Register'!$A$6:$A$25,0)),TRUE),NOT(ISNUMBER(G7))),1,0))</x:f>
        <x:v>1</x:v>
      </x:c>
      <x:c r="I7" s="18" t="n">
        <x:f>IF(COUNTA(A7:G7)=0,"",IF(AND(H7=0,D7="Approved"),1,0))</x:f>
        <x:v>0</x:v>
      </x:c>
      <x:c r="J7" s="2"/>
      <x:c r="K7" s="2"/>
      <x:c r="L7" s="2"/>
      <x:c r="M7" s="2"/>
      <x:c r="N7" s="2"/>
    </x:row>
    <x:row r="8" ht="25" customHeight="1">
      <x:c r="A8" s="17" t="str">
        <x:v>CH-001</x:v>
      </x:c>
      <x:c r="B8" s="17" t="str">
        <x:v>BOX-R2</x:v>
      </x:c>
      <x:c r="C8" s="17" t="str">
        <x:v>Finance</x:v>
      </x:c>
      <x:c r="D8" s="17" t="str">
        <x:v>Not approved</x:v>
      </x:c>
      <x:c r="E8" s="17" t="str"/>
      <x:c r="F8" s="17" t="str"/>
      <x:c r="G8" s="23" t="str"/>
      <x:c r="H8" s="18" t="n">
        <x:f>IF(COUNTA(A8:G8)=0,"",IF(OR(COUNTBLANK(A8:G8)&gt;0,COUNTIFS('Change Register'!$A$6:$A$25,A8)&lt;&gt;1,COUNTIFS($A$6:$A$85,A8,$C$6:$C$85,C8)&lt;&gt;1,IF(COUNTIFS('Change Register'!$A$6:$A$25,A8)=1,B8&lt;&gt;INDEX('Change Register'!$C$6:$C$25,MATCH(A8,'Change Register'!$A$6:$A$25,0)),TRUE),NOT(ISNUMBER(G8))),1,0))</x:f>
        <x:v>1</x:v>
      </x:c>
      <x:c r="I8" s="18" t="n">
        <x:f>IF(COUNTA(A8:G8)=0,"",IF(AND(H8=0,D8="Approved"),1,0))</x:f>
        <x:v>0</x:v>
      </x:c>
      <x:c r="J8" s="2"/>
      <x:c r="K8" s="2"/>
      <x:c r="L8" s="2"/>
      <x:c r="M8" s="2"/>
      <x:c r="N8" s="2"/>
    </x:row>
    <x:row r="9" ht="25" customHeight="1">
      <x:c r="A9" s="17" t="str">
        <x:v>CH-002</x:v>
      </x:c>
      <x:c r="B9" s="17" t="str">
        <x:v>INSERT-R2</x:v>
      </x:c>
      <x:c r="C9" s="17" t="str">
        <x:v>Legal</x:v>
      </x:c>
      <x:c r="D9" s="17" t="str">
        <x:v>Not approved</x:v>
      </x:c>
      <x:c r="E9" s="17" t="str"/>
      <x:c r="F9" s="17" t="str"/>
      <x:c r="G9" s="23" t="str"/>
      <x:c r="H9" s="18" t="n">
        <x:f>IF(COUNTA(A9:G9)=0,"",IF(OR(COUNTBLANK(A9:G9)&gt;0,COUNTIFS('Change Register'!$A$6:$A$25,A9)&lt;&gt;1,COUNTIFS($A$6:$A$85,A9,$C$6:$C$85,C9)&lt;&gt;1,IF(COUNTIFS('Change Register'!$A$6:$A$25,A9)=1,B9&lt;&gt;INDEX('Change Register'!$C$6:$C$25,MATCH(A9,'Change Register'!$A$6:$A$25,0)),TRUE),NOT(ISNUMBER(G9))),1,0))</x:f>
        <x:v>1</x:v>
      </x:c>
      <x:c r="I9" s="18" t="n">
        <x:f>IF(COUNTA(A9:G9)=0,"",IF(AND(H9=0,D9="Approved"),1,0))</x:f>
        <x:v>0</x:v>
      </x:c>
      <x:c r="J9" s="2"/>
      <x:c r="K9" s="2"/>
      <x:c r="L9" s="2"/>
      <x:c r="M9" s="2"/>
      <x:c r="N9" s="2"/>
    </x:row>
    <x:row r="10" ht="25" customHeight="1">
      <x:c r="A10" s="17" t="str">
        <x:v>CH-002</x:v>
      </x:c>
      <x:c r="B10" s="17" t="str">
        <x:v>INSERT-R2</x:v>
      </x:c>
      <x:c r="C10" s="17" t="str">
        <x:v>Regional</x:v>
      </x:c>
      <x:c r="D10" s="17" t="str">
        <x:v>Not approved</x:v>
      </x:c>
      <x:c r="E10" s="17" t="str"/>
      <x:c r="F10" s="17" t="str"/>
      <x:c r="G10" s="23" t="str"/>
      <x:c r="H10" s="18" t="n">
        <x:f>IF(COUNTA(A10:G10)=0,"",IF(OR(COUNTBLANK(A10:G10)&gt;0,COUNTIFS('Change Register'!$A$6:$A$25,A10)&lt;&gt;1,COUNTIFS($A$6:$A$85,A10,$C$6:$C$85,C10)&lt;&gt;1,IF(COUNTIFS('Change Register'!$A$6:$A$25,A10)=1,B10&lt;&gt;INDEX('Change Register'!$C$6:$C$25,MATCH(A10,'Change Register'!$A$6:$A$25,0)),TRUE),NOT(ISNUMBER(G10))),1,0))</x:f>
        <x:v>1</x:v>
      </x:c>
      <x:c r="I10" s="18" t="n">
        <x:f>IF(COUNTA(A10:G10)=0,"",IF(AND(H10=0,D10="Approved"),1,0))</x:f>
        <x:v>0</x:v>
      </x:c>
      <x:c r="J10" s="2"/>
      <x:c r="K10" s="2"/>
      <x:c r="L10" s="2"/>
      <x:c r="M10" s="2"/>
      <x:c r="N10" s="2"/>
    </x:row>
    <x:row r="11" ht="25" customHeight="1">
      <x:c r="A11" s="17" t="str">
        <x:v>CH-002</x:v>
      </x:c>
      <x:c r="B11" s="17" t="str">
        <x:v>INSERT-R2</x:v>
      </x:c>
      <x:c r="C11" s="17" t="str">
        <x:v>Logistics</x:v>
      </x:c>
      <x:c r="D11" s="17" t="str">
        <x:v>Not approved</x:v>
      </x:c>
      <x:c r="E11" s="17" t="str"/>
      <x:c r="F11" s="17" t="str"/>
      <x:c r="G11" s="23" t="str"/>
      <x:c r="H11" s="18" t="n">
        <x:f>IF(COUNTA(A11:G11)=0,"",IF(OR(COUNTBLANK(A11:G11)&gt;0,COUNTIFS('Change Register'!$A$6:$A$25,A11)&lt;&gt;1,COUNTIFS($A$6:$A$85,A11,$C$6:$C$85,C11)&lt;&gt;1,IF(COUNTIFS('Change Register'!$A$6:$A$25,A11)=1,B11&lt;&gt;INDEX('Change Register'!$C$6:$C$25,MATCH(A11,'Change Register'!$A$6:$A$25,0)),TRUE),NOT(ISNUMBER(G11))),1,0))</x:f>
        <x:v>1</x:v>
      </x:c>
      <x:c r="I11" s="18" t="n">
        <x:f>IF(COUNTA(A11:G11)=0,"",IF(AND(H11=0,D11="Approved"),1,0))</x:f>
        <x:v>0</x:v>
      </x:c>
      <x:c r="J11" s="2"/>
      <x:c r="K11" s="2"/>
      <x:c r="L11" s="2"/>
      <x:c r="M11" s="2"/>
      <x:c r="N11" s="2"/>
    </x:row>
    <x:row r="12" ht="25" customHeight="1">
      <x:c r="A12" s="17"/>
      <x:c r="B12" s="17"/>
      <x:c r="C12" s="17"/>
      <x:c r="D12" s="17"/>
      <x:c r="E12" s="17"/>
      <x:c r="F12" s="17"/>
      <x:c r="G12" s="23"/>
      <x:c r="H12" s="18" t="str">
        <x:f>IF(COUNTA(A12:G12)=0,"",IF(OR(COUNTBLANK(A12:G12)&gt;0,COUNTIFS('Change Register'!$A$6:$A$25,A12)&lt;&gt;1,COUNTIFS($A$6:$A$85,A12,$C$6:$C$85,C12)&lt;&gt;1,IF(COUNTIFS('Change Register'!$A$6:$A$25,A12)=1,B12&lt;&gt;INDEX('Change Register'!$C$6:$C$25,MATCH(A12,'Change Register'!$A$6:$A$25,0)),TRUE),NOT(ISNUMBER(G12))),1,0))</x:f>
      </x:c>
      <x:c r="I12" s="18" t="str">
        <x:f>IF(COUNTA(A12:G12)=0,"",IF(AND(H12=0,D12="Approved"),1,0))</x:f>
      </x:c>
      <x:c r="J12" s="2"/>
      <x:c r="K12" s="2"/>
      <x:c r="L12" s="2"/>
      <x:c r="M12" s="2"/>
      <x:c r="N12" s="2"/>
    </x:row>
    <x:row r="13" ht="25" customHeight="1">
      <x:c r="A13" s="17"/>
      <x:c r="B13" s="17"/>
      <x:c r="C13" s="17"/>
      <x:c r="D13" s="17"/>
      <x:c r="E13" s="17"/>
      <x:c r="F13" s="17"/>
      <x:c r="G13" s="23"/>
      <x:c r="H13" s="18" t="str">
        <x:f>IF(COUNTA(A13:G13)=0,"",IF(OR(COUNTBLANK(A13:G13)&gt;0,COUNTIFS('Change Register'!$A$6:$A$25,A13)&lt;&gt;1,COUNTIFS($A$6:$A$85,A13,$C$6:$C$85,C13)&lt;&gt;1,IF(COUNTIFS('Change Register'!$A$6:$A$25,A13)=1,B13&lt;&gt;INDEX('Change Register'!$C$6:$C$25,MATCH(A13,'Change Register'!$A$6:$A$25,0)),TRUE),NOT(ISNUMBER(G13))),1,0))</x:f>
      </x:c>
      <x:c r="I13" s="18" t="str">
        <x:f>IF(COUNTA(A13:G13)=0,"",IF(AND(H13=0,D13="Approved"),1,0))</x:f>
      </x:c>
      <x:c r="J13" s="2"/>
      <x:c r="K13" s="2"/>
      <x:c r="L13" s="2"/>
      <x:c r="M13" s="2"/>
      <x:c r="N13" s="2"/>
    </x:row>
    <x:row r="14" ht="25" customHeight="1">
      <x:c r="A14" s="17"/>
      <x:c r="B14" s="17"/>
      <x:c r="C14" s="17"/>
      <x:c r="D14" s="17"/>
      <x:c r="E14" s="17"/>
      <x:c r="F14" s="17"/>
      <x:c r="G14" s="23"/>
      <x:c r="H14" s="18" t="str">
        <x:f>IF(COUNTA(A14:G14)=0,"",IF(OR(COUNTBLANK(A14:G14)&gt;0,COUNTIFS('Change Register'!$A$6:$A$25,A14)&lt;&gt;1,COUNTIFS($A$6:$A$85,A14,$C$6:$C$85,C14)&lt;&gt;1,IF(COUNTIFS('Change Register'!$A$6:$A$25,A14)=1,B14&lt;&gt;INDEX('Change Register'!$C$6:$C$25,MATCH(A14,'Change Register'!$A$6:$A$25,0)),TRUE),NOT(ISNUMBER(G14))),1,0))</x:f>
      </x:c>
      <x:c r="I14" s="18" t="str">
        <x:f>IF(COUNTA(A14:G14)=0,"",IF(AND(H14=0,D14="Approved"),1,0))</x:f>
      </x:c>
      <x:c r="J14" s="2"/>
      <x:c r="K14" s="2"/>
      <x:c r="L14" s="2"/>
      <x:c r="M14" s="2"/>
      <x:c r="N14" s="2"/>
    </x:row>
    <x:row r="15" ht="25" customHeight="1">
      <x:c r="A15" s="17"/>
      <x:c r="B15" s="17"/>
      <x:c r="C15" s="17"/>
      <x:c r="D15" s="17"/>
      <x:c r="E15" s="17"/>
      <x:c r="F15" s="17"/>
      <x:c r="G15" s="23"/>
      <x:c r="H15" s="18" t="str">
        <x:f>IF(COUNTA(A15:G15)=0,"",IF(OR(COUNTBLANK(A15:G15)&gt;0,COUNTIFS('Change Register'!$A$6:$A$25,A15)&lt;&gt;1,COUNTIFS($A$6:$A$85,A15,$C$6:$C$85,C15)&lt;&gt;1,IF(COUNTIFS('Change Register'!$A$6:$A$25,A15)=1,B15&lt;&gt;INDEX('Change Register'!$C$6:$C$25,MATCH(A15,'Change Register'!$A$6:$A$25,0)),TRUE),NOT(ISNUMBER(G15))),1,0))</x:f>
      </x:c>
      <x:c r="I15" s="18" t="str">
        <x:f>IF(COUNTA(A15:G15)=0,"",IF(AND(H15=0,D15="Approved"),1,0))</x:f>
      </x:c>
      <x:c r="J15" s="2"/>
      <x:c r="K15" s="2"/>
      <x:c r="L15" s="2"/>
      <x:c r="M15" s="2"/>
      <x:c r="N15" s="2"/>
    </x:row>
    <x:row r="16" ht="25" customHeight="1">
      <x:c r="A16" s="17"/>
      <x:c r="B16" s="17"/>
      <x:c r="C16" s="17"/>
      <x:c r="D16" s="17"/>
      <x:c r="E16" s="17"/>
      <x:c r="F16" s="17"/>
      <x:c r="G16" s="23"/>
      <x:c r="H16" s="18" t="str">
        <x:f>IF(COUNTA(A16:G16)=0,"",IF(OR(COUNTBLANK(A16:G16)&gt;0,COUNTIFS('Change Register'!$A$6:$A$25,A16)&lt;&gt;1,COUNTIFS($A$6:$A$85,A16,$C$6:$C$85,C16)&lt;&gt;1,IF(COUNTIFS('Change Register'!$A$6:$A$25,A16)=1,B16&lt;&gt;INDEX('Change Register'!$C$6:$C$25,MATCH(A16,'Change Register'!$A$6:$A$25,0)),TRUE),NOT(ISNUMBER(G16))),1,0))</x:f>
      </x:c>
      <x:c r="I16" s="18" t="str">
        <x:f>IF(COUNTA(A16:G16)=0,"",IF(AND(H16=0,D16="Approved"),1,0))</x:f>
      </x:c>
      <x:c r="J16" s="2"/>
      <x:c r="K16" s="2"/>
      <x:c r="L16" s="2"/>
      <x:c r="M16" s="2"/>
      <x:c r="N16" s="2"/>
    </x:row>
    <x:row r="17" ht="25" customHeight="1">
      <x:c r="A17" s="17"/>
      <x:c r="B17" s="17"/>
      <x:c r="C17" s="17"/>
      <x:c r="D17" s="17"/>
      <x:c r="E17" s="17"/>
      <x:c r="F17" s="17"/>
      <x:c r="G17" s="23"/>
      <x:c r="H17" s="18" t="str">
        <x:f>IF(COUNTA(A17:G17)=0,"",IF(OR(COUNTBLANK(A17:G17)&gt;0,COUNTIFS('Change Register'!$A$6:$A$25,A17)&lt;&gt;1,COUNTIFS($A$6:$A$85,A17,$C$6:$C$85,C17)&lt;&gt;1,IF(COUNTIFS('Change Register'!$A$6:$A$25,A17)=1,B17&lt;&gt;INDEX('Change Register'!$C$6:$C$25,MATCH(A17,'Change Register'!$A$6:$A$25,0)),TRUE),NOT(ISNUMBER(G17))),1,0))</x:f>
      </x:c>
      <x:c r="I17" s="18" t="str">
        <x:f>IF(COUNTA(A17:G17)=0,"",IF(AND(H17=0,D17="Approved"),1,0))</x:f>
      </x:c>
      <x:c r="J17" s="2"/>
      <x:c r="K17" s="2"/>
      <x:c r="L17" s="2"/>
      <x:c r="M17" s="2"/>
      <x:c r="N17" s="2"/>
    </x:row>
    <x:row r="18" ht="25" customHeight="1">
      <x:c r="A18" s="17"/>
      <x:c r="B18" s="17"/>
      <x:c r="C18" s="17"/>
      <x:c r="D18" s="17"/>
      <x:c r="E18" s="17"/>
      <x:c r="F18" s="17"/>
      <x:c r="G18" s="23"/>
      <x:c r="H18" s="18" t="str">
        <x:f>IF(COUNTA(A18:G18)=0,"",IF(OR(COUNTBLANK(A18:G18)&gt;0,COUNTIFS('Change Register'!$A$6:$A$25,A18)&lt;&gt;1,COUNTIFS($A$6:$A$85,A18,$C$6:$C$85,C18)&lt;&gt;1,IF(COUNTIFS('Change Register'!$A$6:$A$25,A18)=1,B18&lt;&gt;INDEX('Change Register'!$C$6:$C$25,MATCH(A18,'Change Register'!$A$6:$A$25,0)),TRUE),NOT(ISNUMBER(G18))),1,0))</x:f>
      </x:c>
      <x:c r="I18" s="18" t="str">
        <x:f>IF(COUNTA(A18:G18)=0,"",IF(AND(H18=0,D18="Approved"),1,0))</x:f>
      </x:c>
      <x:c r="J18" s="2"/>
      <x:c r="K18" s="2"/>
      <x:c r="L18" s="2"/>
      <x:c r="M18" s="2"/>
      <x:c r="N18" s="2"/>
    </x:row>
    <x:row r="19" ht="25" customHeight="1">
      <x:c r="A19" s="17"/>
      <x:c r="B19" s="17"/>
      <x:c r="C19" s="17"/>
      <x:c r="D19" s="17"/>
      <x:c r="E19" s="17"/>
      <x:c r="F19" s="17"/>
      <x:c r="G19" s="23"/>
      <x:c r="H19" s="18" t="str">
        <x:f>IF(COUNTA(A19:G19)=0,"",IF(OR(COUNTBLANK(A19:G19)&gt;0,COUNTIFS('Change Register'!$A$6:$A$25,A19)&lt;&gt;1,COUNTIFS($A$6:$A$85,A19,$C$6:$C$85,C19)&lt;&gt;1,IF(COUNTIFS('Change Register'!$A$6:$A$25,A19)=1,B19&lt;&gt;INDEX('Change Register'!$C$6:$C$25,MATCH(A19,'Change Register'!$A$6:$A$25,0)),TRUE),NOT(ISNUMBER(G19))),1,0))</x:f>
      </x:c>
      <x:c r="I19" s="18" t="str">
        <x:f>IF(COUNTA(A19:G19)=0,"",IF(AND(H19=0,D19="Approved"),1,0))</x:f>
      </x:c>
      <x:c r="J19" s="2"/>
      <x:c r="K19" s="2"/>
      <x:c r="L19" s="2"/>
      <x:c r="M19" s="2"/>
      <x:c r="N19" s="2"/>
    </x:row>
    <x:row r="20" ht="25" customHeight="1">
      <x:c r="A20" s="17"/>
      <x:c r="B20" s="17"/>
      <x:c r="C20" s="17"/>
      <x:c r="D20" s="17"/>
      <x:c r="E20" s="17"/>
      <x:c r="F20" s="17"/>
      <x:c r="G20" s="23"/>
      <x:c r="H20" s="18" t="str">
        <x:f>IF(COUNTA(A20:G20)=0,"",IF(OR(COUNTBLANK(A20:G20)&gt;0,COUNTIFS('Change Register'!$A$6:$A$25,A20)&lt;&gt;1,COUNTIFS($A$6:$A$85,A20,$C$6:$C$85,C20)&lt;&gt;1,IF(COUNTIFS('Change Register'!$A$6:$A$25,A20)=1,B20&lt;&gt;INDEX('Change Register'!$C$6:$C$25,MATCH(A20,'Change Register'!$A$6:$A$25,0)),TRUE),NOT(ISNUMBER(G20))),1,0))</x:f>
      </x:c>
      <x:c r="I20" s="18" t="str">
        <x:f>IF(COUNTA(A20:G20)=0,"",IF(AND(H20=0,D20="Approved"),1,0))</x:f>
      </x:c>
      <x:c r="J20" s="2"/>
      <x:c r="K20" s="2"/>
      <x:c r="L20" s="2"/>
      <x:c r="M20" s="2"/>
      <x:c r="N20" s="2"/>
    </x:row>
    <x:row r="21" ht="25" customHeight="1">
      <x:c r="A21" s="17"/>
      <x:c r="B21" s="17"/>
      <x:c r="C21" s="17"/>
      <x:c r="D21" s="17"/>
      <x:c r="E21" s="17"/>
      <x:c r="F21" s="17"/>
      <x:c r="G21" s="23"/>
      <x:c r="H21" s="18" t="str">
        <x:f>IF(COUNTA(A21:G21)=0,"",IF(OR(COUNTBLANK(A21:G21)&gt;0,COUNTIFS('Change Register'!$A$6:$A$25,A21)&lt;&gt;1,COUNTIFS($A$6:$A$85,A21,$C$6:$C$85,C21)&lt;&gt;1,IF(COUNTIFS('Change Register'!$A$6:$A$25,A21)=1,B21&lt;&gt;INDEX('Change Register'!$C$6:$C$25,MATCH(A21,'Change Register'!$A$6:$A$25,0)),TRUE),NOT(ISNUMBER(G21))),1,0))</x:f>
      </x:c>
      <x:c r="I21" s="18" t="str">
        <x:f>IF(COUNTA(A21:G21)=0,"",IF(AND(H21=0,D21="Approved"),1,0))</x:f>
      </x:c>
      <x:c r="J21" s="2"/>
      <x:c r="K21" s="2"/>
      <x:c r="L21" s="2"/>
      <x:c r="M21" s="2"/>
      <x:c r="N21" s="2"/>
    </x:row>
    <x:row r="22" ht="25" customHeight="1">
      <x:c r="A22" s="17"/>
      <x:c r="B22" s="17"/>
      <x:c r="C22" s="17"/>
      <x:c r="D22" s="17"/>
      <x:c r="E22" s="17"/>
      <x:c r="F22" s="17"/>
      <x:c r="G22" s="23"/>
      <x:c r="H22" s="18" t="str">
        <x:f>IF(COUNTA(A22:G22)=0,"",IF(OR(COUNTBLANK(A22:G22)&gt;0,COUNTIFS('Change Register'!$A$6:$A$25,A22)&lt;&gt;1,COUNTIFS($A$6:$A$85,A22,$C$6:$C$85,C22)&lt;&gt;1,IF(COUNTIFS('Change Register'!$A$6:$A$25,A22)=1,B22&lt;&gt;INDEX('Change Register'!$C$6:$C$25,MATCH(A22,'Change Register'!$A$6:$A$25,0)),TRUE),NOT(ISNUMBER(G22))),1,0))</x:f>
      </x:c>
      <x:c r="I22" s="18" t="str">
        <x:f>IF(COUNTA(A22:G22)=0,"",IF(AND(H22=0,D22="Approved"),1,0))</x:f>
      </x:c>
      <x:c r="J22" s="2"/>
      <x:c r="K22" s="2"/>
      <x:c r="L22" s="2"/>
      <x:c r="M22" s="2"/>
      <x:c r="N22" s="2"/>
    </x:row>
    <x:row r="23" ht="25" customHeight="1">
      <x:c r="A23" s="17"/>
      <x:c r="B23" s="17"/>
      <x:c r="C23" s="17"/>
      <x:c r="D23" s="17"/>
      <x:c r="E23" s="17"/>
      <x:c r="F23" s="17"/>
      <x:c r="G23" s="23"/>
      <x:c r="H23" s="18" t="str">
        <x:f>IF(COUNTA(A23:G23)=0,"",IF(OR(COUNTBLANK(A23:G23)&gt;0,COUNTIFS('Change Register'!$A$6:$A$25,A23)&lt;&gt;1,COUNTIFS($A$6:$A$85,A23,$C$6:$C$85,C23)&lt;&gt;1,IF(COUNTIFS('Change Register'!$A$6:$A$25,A23)=1,B23&lt;&gt;INDEX('Change Register'!$C$6:$C$25,MATCH(A23,'Change Register'!$A$6:$A$25,0)),TRUE),NOT(ISNUMBER(G23))),1,0))</x:f>
      </x:c>
      <x:c r="I23" s="18" t="str">
        <x:f>IF(COUNTA(A23:G23)=0,"",IF(AND(H23=0,D23="Approved"),1,0))</x:f>
      </x:c>
      <x:c r="J23" s="2"/>
      <x:c r="K23" s="2"/>
      <x:c r="L23" s="2"/>
      <x:c r="M23" s="2"/>
      <x:c r="N23" s="2"/>
    </x:row>
    <x:row r="24" ht="25" customHeight="1">
      <x:c r="A24" s="17"/>
      <x:c r="B24" s="17"/>
      <x:c r="C24" s="17"/>
      <x:c r="D24" s="17"/>
      <x:c r="E24" s="17"/>
      <x:c r="F24" s="17"/>
      <x:c r="G24" s="23"/>
      <x:c r="H24" s="18" t="str">
        <x:f>IF(COUNTA(A24:G24)=0,"",IF(OR(COUNTBLANK(A24:G24)&gt;0,COUNTIFS('Change Register'!$A$6:$A$25,A24)&lt;&gt;1,COUNTIFS($A$6:$A$85,A24,$C$6:$C$85,C24)&lt;&gt;1,IF(COUNTIFS('Change Register'!$A$6:$A$25,A24)=1,B24&lt;&gt;INDEX('Change Register'!$C$6:$C$25,MATCH(A24,'Change Register'!$A$6:$A$25,0)),TRUE),NOT(ISNUMBER(G24))),1,0))</x:f>
      </x:c>
      <x:c r="I24" s="18" t="str">
        <x:f>IF(COUNTA(A24:G24)=0,"",IF(AND(H24=0,D24="Approved"),1,0))</x:f>
      </x:c>
      <x:c r="J24" s="2"/>
      <x:c r="K24" s="2"/>
      <x:c r="L24" s="2"/>
      <x:c r="M24" s="2"/>
      <x:c r="N24" s="2"/>
    </x:row>
    <x:row r="25" ht="25" customHeight="1">
      <x:c r="A25" s="17"/>
      <x:c r="B25" s="17"/>
      <x:c r="C25" s="17"/>
      <x:c r="D25" s="17"/>
      <x:c r="E25" s="17"/>
      <x:c r="F25" s="17"/>
      <x:c r="G25" s="23"/>
      <x:c r="H25" s="18" t="str">
        <x:f>IF(COUNTA(A25:G25)=0,"",IF(OR(COUNTBLANK(A25:G25)&gt;0,COUNTIFS('Change Register'!$A$6:$A$25,A25)&lt;&gt;1,COUNTIFS($A$6:$A$85,A25,$C$6:$C$85,C25)&lt;&gt;1,IF(COUNTIFS('Change Register'!$A$6:$A$25,A25)=1,B25&lt;&gt;INDEX('Change Register'!$C$6:$C$25,MATCH(A25,'Change Register'!$A$6:$A$25,0)),TRUE),NOT(ISNUMBER(G25))),1,0))</x:f>
      </x:c>
      <x:c r="I25" s="18" t="str">
        <x:f>IF(COUNTA(A25:G25)=0,"",IF(AND(H25=0,D25="Approved"),1,0))</x:f>
      </x:c>
      <x:c r="J25" s="2"/>
      <x:c r="K25" s="2"/>
      <x:c r="L25" s="2"/>
      <x:c r="M25" s="2"/>
      <x:c r="N25" s="2"/>
    </x:row>
    <x:row r="26" ht="25" customHeight="1">
      <x:c r="A26" s="17"/>
      <x:c r="B26" s="17"/>
      <x:c r="C26" s="17"/>
      <x:c r="D26" s="17"/>
      <x:c r="E26" s="17"/>
      <x:c r="F26" s="17"/>
      <x:c r="G26" s="23"/>
      <x:c r="H26" s="18" t="str">
        <x:f>IF(COUNTA(A26:G26)=0,"",IF(OR(COUNTBLANK(A26:G26)&gt;0,COUNTIFS('Change Register'!$A$6:$A$25,A26)&lt;&gt;1,COUNTIFS($A$6:$A$85,A26,$C$6:$C$85,C26)&lt;&gt;1,IF(COUNTIFS('Change Register'!$A$6:$A$25,A26)=1,B26&lt;&gt;INDEX('Change Register'!$C$6:$C$25,MATCH(A26,'Change Register'!$A$6:$A$25,0)),TRUE),NOT(ISNUMBER(G26))),1,0))</x:f>
      </x:c>
      <x:c r="I26" s="18" t="str">
        <x:f>IF(COUNTA(A26:G26)=0,"",IF(AND(H26=0,D26="Approved"),1,0))</x:f>
      </x:c>
      <x:c r="J26" s="2"/>
      <x:c r="K26" s="2"/>
      <x:c r="L26" s="2"/>
      <x:c r="M26" s="2"/>
      <x:c r="N26" s="2"/>
    </x:row>
    <x:row r="27" ht="25" customHeight="1">
      <x:c r="A27" s="17"/>
      <x:c r="B27" s="17"/>
      <x:c r="C27" s="17"/>
      <x:c r="D27" s="17"/>
      <x:c r="E27" s="17"/>
      <x:c r="F27" s="17"/>
      <x:c r="G27" s="23"/>
      <x:c r="H27" s="18" t="str">
        <x:f>IF(COUNTA(A27:G27)=0,"",IF(OR(COUNTBLANK(A27:G27)&gt;0,COUNTIFS('Change Register'!$A$6:$A$25,A27)&lt;&gt;1,COUNTIFS($A$6:$A$85,A27,$C$6:$C$85,C27)&lt;&gt;1,IF(COUNTIFS('Change Register'!$A$6:$A$25,A27)=1,B27&lt;&gt;INDEX('Change Register'!$C$6:$C$25,MATCH(A27,'Change Register'!$A$6:$A$25,0)),TRUE),NOT(ISNUMBER(G27))),1,0))</x:f>
      </x:c>
      <x:c r="I27" s="18" t="str">
        <x:f>IF(COUNTA(A27:G27)=0,"",IF(AND(H27=0,D27="Approved"),1,0))</x:f>
      </x:c>
      <x:c r="J27" s="2"/>
      <x:c r="K27" s="2"/>
      <x:c r="L27" s="2"/>
      <x:c r="M27" s="2"/>
      <x:c r="N27" s="2"/>
    </x:row>
    <x:row r="28" ht="25" customHeight="1">
      <x:c r="A28" s="17"/>
      <x:c r="B28" s="17"/>
      <x:c r="C28" s="17"/>
      <x:c r="D28" s="17"/>
      <x:c r="E28" s="17"/>
      <x:c r="F28" s="17"/>
      <x:c r="G28" s="23"/>
      <x:c r="H28" s="18" t="str">
        <x:f>IF(COUNTA(A28:G28)=0,"",IF(OR(COUNTBLANK(A28:G28)&gt;0,COUNTIFS('Change Register'!$A$6:$A$25,A28)&lt;&gt;1,COUNTIFS($A$6:$A$85,A28,$C$6:$C$85,C28)&lt;&gt;1,IF(COUNTIFS('Change Register'!$A$6:$A$25,A28)=1,B28&lt;&gt;INDEX('Change Register'!$C$6:$C$25,MATCH(A28,'Change Register'!$A$6:$A$25,0)),TRUE),NOT(ISNUMBER(G28))),1,0))</x:f>
      </x:c>
      <x:c r="I28" s="18" t="str">
        <x:f>IF(COUNTA(A28:G28)=0,"",IF(AND(H28=0,D28="Approved"),1,0))</x:f>
      </x:c>
      <x:c r="J28" s="2"/>
      <x:c r="K28" s="2"/>
      <x:c r="L28" s="2"/>
      <x:c r="M28" s="2"/>
      <x:c r="N28" s="2"/>
    </x:row>
    <x:row r="29" ht="25" customHeight="1">
      <x:c r="A29" s="17"/>
      <x:c r="B29" s="17"/>
      <x:c r="C29" s="17"/>
      <x:c r="D29" s="17"/>
      <x:c r="E29" s="17"/>
      <x:c r="F29" s="17"/>
      <x:c r="G29" s="23"/>
      <x:c r="H29" s="18" t="str">
        <x:f>IF(COUNTA(A29:G29)=0,"",IF(OR(COUNTBLANK(A29:G29)&gt;0,COUNTIFS('Change Register'!$A$6:$A$25,A29)&lt;&gt;1,COUNTIFS($A$6:$A$85,A29,$C$6:$C$85,C29)&lt;&gt;1,IF(COUNTIFS('Change Register'!$A$6:$A$25,A29)=1,B29&lt;&gt;INDEX('Change Register'!$C$6:$C$25,MATCH(A29,'Change Register'!$A$6:$A$25,0)),TRUE),NOT(ISNUMBER(G29))),1,0))</x:f>
      </x:c>
      <x:c r="I29" s="18" t="str">
        <x:f>IF(COUNTA(A29:G29)=0,"",IF(AND(H29=0,D29="Approved"),1,0))</x:f>
      </x:c>
      <x:c r="J29" s="2"/>
      <x:c r="K29" s="2"/>
      <x:c r="L29" s="2"/>
      <x:c r="M29" s="2"/>
      <x:c r="N29" s="2"/>
    </x:row>
    <x:row r="30" ht="25" customHeight="1">
      <x:c r="A30" s="17"/>
      <x:c r="B30" s="17"/>
      <x:c r="C30" s="17"/>
      <x:c r="D30" s="17"/>
      <x:c r="E30" s="17"/>
      <x:c r="F30" s="17"/>
      <x:c r="G30" s="23"/>
      <x:c r="H30" s="18" t="str">
        <x:f>IF(COUNTA(A30:G30)=0,"",IF(OR(COUNTBLANK(A30:G30)&gt;0,COUNTIFS('Change Register'!$A$6:$A$25,A30)&lt;&gt;1,COUNTIFS($A$6:$A$85,A30,$C$6:$C$85,C30)&lt;&gt;1,IF(COUNTIFS('Change Register'!$A$6:$A$25,A30)=1,B30&lt;&gt;INDEX('Change Register'!$C$6:$C$25,MATCH(A30,'Change Register'!$A$6:$A$25,0)),TRUE),NOT(ISNUMBER(G30))),1,0))</x:f>
      </x:c>
      <x:c r="I30" s="18" t="str">
        <x:f>IF(COUNTA(A30:G30)=0,"",IF(AND(H30=0,D30="Approved"),1,0))</x:f>
      </x:c>
      <x:c r="J30" s="2"/>
      <x:c r="K30" s="2"/>
      <x:c r="L30" s="2"/>
      <x:c r="M30" s="2"/>
      <x:c r="N30" s="2"/>
    </x:row>
    <x:row r="31" ht="25" customHeight="1">
      <x:c r="A31" s="17"/>
      <x:c r="B31" s="17"/>
      <x:c r="C31" s="17"/>
      <x:c r="D31" s="17"/>
      <x:c r="E31" s="17"/>
      <x:c r="F31" s="17"/>
      <x:c r="G31" s="23"/>
      <x:c r="H31" s="18" t="str">
        <x:f>IF(COUNTA(A31:G31)=0,"",IF(OR(COUNTBLANK(A31:G31)&gt;0,COUNTIFS('Change Register'!$A$6:$A$25,A31)&lt;&gt;1,COUNTIFS($A$6:$A$85,A31,$C$6:$C$85,C31)&lt;&gt;1,IF(COUNTIFS('Change Register'!$A$6:$A$25,A31)=1,B31&lt;&gt;INDEX('Change Register'!$C$6:$C$25,MATCH(A31,'Change Register'!$A$6:$A$25,0)),TRUE),NOT(ISNUMBER(G31))),1,0))</x:f>
      </x:c>
      <x:c r="I31" s="18" t="str">
        <x:f>IF(COUNTA(A31:G31)=0,"",IF(AND(H31=0,D31="Approved"),1,0))</x:f>
      </x:c>
      <x:c r="J31" s="2"/>
      <x:c r="K31" s="2"/>
      <x:c r="L31" s="2"/>
      <x:c r="M31" s="2"/>
      <x:c r="N31" s="2"/>
    </x:row>
    <x:row r="32" ht="25" customHeight="1">
      <x:c r="A32" s="17"/>
      <x:c r="B32" s="17"/>
      <x:c r="C32" s="17"/>
      <x:c r="D32" s="17"/>
      <x:c r="E32" s="17"/>
      <x:c r="F32" s="17"/>
      <x:c r="G32" s="23"/>
      <x:c r="H32" s="18" t="str">
        <x:f>IF(COUNTA(A32:G32)=0,"",IF(OR(COUNTBLANK(A32:G32)&gt;0,COUNTIFS('Change Register'!$A$6:$A$25,A32)&lt;&gt;1,COUNTIFS($A$6:$A$85,A32,$C$6:$C$85,C32)&lt;&gt;1,IF(COUNTIFS('Change Register'!$A$6:$A$25,A32)=1,B32&lt;&gt;INDEX('Change Register'!$C$6:$C$25,MATCH(A32,'Change Register'!$A$6:$A$25,0)),TRUE),NOT(ISNUMBER(G32))),1,0))</x:f>
      </x:c>
      <x:c r="I32" s="18" t="str">
        <x:f>IF(COUNTA(A32:G32)=0,"",IF(AND(H32=0,D32="Approved"),1,0))</x:f>
      </x:c>
      <x:c r="J32" s="2"/>
      <x:c r="K32" s="2"/>
      <x:c r="L32" s="2"/>
      <x:c r="M32" s="2"/>
      <x:c r="N32" s="2"/>
    </x:row>
    <x:row r="33" ht="25" customHeight="1">
      <x:c r="A33" s="17"/>
      <x:c r="B33" s="17"/>
      <x:c r="C33" s="17"/>
      <x:c r="D33" s="17"/>
      <x:c r="E33" s="17"/>
      <x:c r="F33" s="17"/>
      <x:c r="G33" s="23"/>
      <x:c r="H33" s="18" t="str">
        <x:f>IF(COUNTA(A33:G33)=0,"",IF(OR(COUNTBLANK(A33:G33)&gt;0,COUNTIFS('Change Register'!$A$6:$A$25,A33)&lt;&gt;1,COUNTIFS($A$6:$A$85,A33,$C$6:$C$85,C33)&lt;&gt;1,IF(COUNTIFS('Change Register'!$A$6:$A$25,A33)=1,B33&lt;&gt;INDEX('Change Register'!$C$6:$C$25,MATCH(A33,'Change Register'!$A$6:$A$25,0)),TRUE),NOT(ISNUMBER(G33))),1,0))</x:f>
      </x:c>
      <x:c r="I33" s="18" t="str">
        <x:f>IF(COUNTA(A33:G33)=0,"",IF(AND(H33=0,D33="Approved"),1,0))</x:f>
      </x:c>
      <x:c r="J33" s="2"/>
      <x:c r="K33" s="2"/>
      <x:c r="L33" s="2"/>
      <x:c r="M33" s="2"/>
      <x:c r="N33" s="2"/>
    </x:row>
    <x:row r="34" ht="25" customHeight="1">
      <x:c r="A34" s="17"/>
      <x:c r="B34" s="17"/>
      <x:c r="C34" s="17"/>
      <x:c r="D34" s="17"/>
      <x:c r="E34" s="17"/>
      <x:c r="F34" s="17"/>
      <x:c r="G34" s="23"/>
      <x:c r="H34" s="18" t="str">
        <x:f>IF(COUNTA(A34:G34)=0,"",IF(OR(COUNTBLANK(A34:G34)&gt;0,COUNTIFS('Change Register'!$A$6:$A$25,A34)&lt;&gt;1,COUNTIFS($A$6:$A$85,A34,$C$6:$C$85,C34)&lt;&gt;1,IF(COUNTIFS('Change Register'!$A$6:$A$25,A34)=1,B34&lt;&gt;INDEX('Change Register'!$C$6:$C$25,MATCH(A34,'Change Register'!$A$6:$A$25,0)),TRUE),NOT(ISNUMBER(G34))),1,0))</x:f>
      </x:c>
      <x:c r="I34" s="18" t="str">
        <x:f>IF(COUNTA(A34:G34)=0,"",IF(AND(H34=0,D34="Approved"),1,0))</x:f>
      </x:c>
      <x:c r="J34" s="2"/>
      <x:c r="K34" s="2"/>
      <x:c r="L34" s="2"/>
      <x:c r="M34" s="2"/>
      <x:c r="N34" s="2"/>
    </x:row>
    <x:row r="35" ht="25" customHeight="1">
      <x:c r="A35" s="17"/>
      <x:c r="B35" s="17"/>
      <x:c r="C35" s="17"/>
      <x:c r="D35" s="17"/>
      <x:c r="E35" s="17"/>
      <x:c r="F35" s="17"/>
      <x:c r="G35" s="23"/>
      <x:c r="H35" s="18" t="str">
        <x:f>IF(COUNTA(A35:G35)=0,"",IF(OR(COUNTBLANK(A35:G35)&gt;0,COUNTIFS('Change Register'!$A$6:$A$25,A35)&lt;&gt;1,COUNTIFS($A$6:$A$85,A35,$C$6:$C$85,C35)&lt;&gt;1,IF(COUNTIFS('Change Register'!$A$6:$A$25,A35)=1,B35&lt;&gt;INDEX('Change Register'!$C$6:$C$25,MATCH(A35,'Change Register'!$A$6:$A$25,0)),TRUE),NOT(ISNUMBER(G35))),1,0))</x:f>
      </x:c>
      <x:c r="I35" s="18" t="str">
        <x:f>IF(COUNTA(A35:G35)=0,"",IF(AND(H35=0,D35="Approved"),1,0))</x:f>
      </x:c>
      <x:c r="J35" s="2"/>
      <x:c r="K35" s="2"/>
      <x:c r="L35" s="2"/>
      <x:c r="M35" s="2"/>
      <x:c r="N35" s="2"/>
    </x:row>
    <x:row r="36">
      <x:c r="A36" s="27"/>
      <x:c r="B36" s="27"/>
      <x:c r="C36" s="27"/>
      <x:c r="D36" s="27"/>
      <x:c r="E36" s="27"/>
      <x:c r="F36" s="27"/>
      <x:c r="G36" s="29"/>
      <x:c r="H36" s="28" t="str">
        <x:f>IF(COUNTA(A36:G36)=0,"",IF(OR(COUNTBLANK(A36:G36)&gt;0,COUNTIFS('Change Register'!$A$6:$A$25,A36)&lt;&gt;1,COUNTIFS($A$6:$A$85,A36,$C$6:$C$85,C36)&lt;&gt;1,IF(COUNTIFS('Change Register'!$A$6:$A$25,A36)=1,B36&lt;&gt;INDEX('Change Register'!$C$6:$C$25,MATCH(A36,'Change Register'!$A$6:$A$25,0)),TRUE),NOT(ISNUMBER(G36))),1,0))</x:f>
      </x:c>
      <x:c r="I36" s="28" t="str">
        <x:f>IF(COUNTA(A36:G36)=0,"",IF(AND(H36=0,D36="Approved"),1,0))</x:f>
      </x:c>
    </x:row>
    <x:row r="37">
      <x:c r="A37" s="27"/>
      <x:c r="B37" s="27"/>
      <x:c r="C37" s="27"/>
      <x:c r="D37" s="27"/>
      <x:c r="E37" s="27"/>
      <x:c r="F37" s="27"/>
      <x:c r="G37" s="29"/>
      <x:c r="H37" s="28" t="str">
        <x:f>IF(COUNTA(A37:G37)=0,"",IF(OR(COUNTBLANK(A37:G37)&gt;0,COUNTIFS('Change Register'!$A$6:$A$25,A37)&lt;&gt;1,COUNTIFS($A$6:$A$85,A37,$C$6:$C$85,C37)&lt;&gt;1,IF(COUNTIFS('Change Register'!$A$6:$A$25,A37)=1,B37&lt;&gt;INDEX('Change Register'!$C$6:$C$25,MATCH(A37,'Change Register'!$A$6:$A$25,0)),TRUE),NOT(ISNUMBER(G37))),1,0))</x:f>
      </x:c>
      <x:c r="I37" s="28" t="str">
        <x:f>IF(COUNTA(A37:G37)=0,"",IF(AND(H37=0,D37="Approved"),1,0))</x:f>
      </x:c>
    </x:row>
    <x:row r="38">
      <x:c r="A38" s="27"/>
      <x:c r="B38" s="27"/>
      <x:c r="C38" s="27"/>
      <x:c r="D38" s="27"/>
      <x:c r="E38" s="27"/>
      <x:c r="F38" s="27"/>
      <x:c r="G38" s="29"/>
      <x:c r="H38" s="28" t="str">
        <x:f>IF(COUNTA(A38:G38)=0,"",IF(OR(COUNTBLANK(A38:G38)&gt;0,COUNTIFS('Change Register'!$A$6:$A$25,A38)&lt;&gt;1,COUNTIFS($A$6:$A$85,A38,$C$6:$C$85,C38)&lt;&gt;1,IF(COUNTIFS('Change Register'!$A$6:$A$25,A38)=1,B38&lt;&gt;INDEX('Change Register'!$C$6:$C$25,MATCH(A38,'Change Register'!$A$6:$A$25,0)),TRUE),NOT(ISNUMBER(G38))),1,0))</x:f>
      </x:c>
      <x:c r="I38" s="28" t="str">
        <x:f>IF(COUNTA(A38:G38)=0,"",IF(AND(H38=0,D38="Approved"),1,0))</x:f>
      </x:c>
    </x:row>
    <x:row r="39">
      <x:c r="A39" s="27"/>
      <x:c r="B39" s="27"/>
      <x:c r="C39" s="27"/>
      <x:c r="D39" s="27"/>
      <x:c r="E39" s="27"/>
      <x:c r="F39" s="27"/>
      <x:c r="G39" s="29"/>
      <x:c r="H39" s="28" t="str">
        <x:f>IF(COUNTA(A39:G39)=0,"",IF(OR(COUNTBLANK(A39:G39)&gt;0,COUNTIFS('Change Register'!$A$6:$A$25,A39)&lt;&gt;1,COUNTIFS($A$6:$A$85,A39,$C$6:$C$85,C39)&lt;&gt;1,IF(COUNTIFS('Change Register'!$A$6:$A$25,A39)=1,B39&lt;&gt;INDEX('Change Register'!$C$6:$C$25,MATCH(A39,'Change Register'!$A$6:$A$25,0)),TRUE),NOT(ISNUMBER(G39))),1,0))</x:f>
      </x:c>
      <x:c r="I39" s="28" t="str">
        <x:f>IF(COUNTA(A39:G39)=0,"",IF(AND(H39=0,D39="Approved"),1,0))</x:f>
      </x:c>
    </x:row>
    <x:row r="40">
      <x:c r="A40" s="27"/>
      <x:c r="B40" s="27"/>
      <x:c r="C40" s="27"/>
      <x:c r="D40" s="27"/>
      <x:c r="E40" s="27"/>
      <x:c r="F40" s="27"/>
      <x:c r="G40" s="29"/>
      <x:c r="H40" s="28" t="str">
        <x:f>IF(COUNTA(A40:G40)=0,"",IF(OR(COUNTBLANK(A40:G40)&gt;0,COUNTIFS('Change Register'!$A$6:$A$25,A40)&lt;&gt;1,COUNTIFS($A$6:$A$85,A40,$C$6:$C$85,C40)&lt;&gt;1,IF(COUNTIFS('Change Register'!$A$6:$A$25,A40)=1,B40&lt;&gt;INDEX('Change Register'!$C$6:$C$25,MATCH(A40,'Change Register'!$A$6:$A$25,0)),TRUE),NOT(ISNUMBER(G40))),1,0))</x:f>
      </x:c>
      <x:c r="I40" s="28" t="str">
        <x:f>IF(COUNTA(A40:G40)=0,"",IF(AND(H40=0,D40="Approved"),1,0))</x:f>
      </x:c>
    </x:row>
    <x:row r="41">
      <x:c r="A41" s="27"/>
      <x:c r="B41" s="27"/>
      <x:c r="C41" s="27"/>
      <x:c r="D41" s="27"/>
      <x:c r="E41" s="27"/>
      <x:c r="F41" s="27"/>
      <x:c r="G41" s="29"/>
      <x:c r="H41" s="28" t="str">
        <x:f>IF(COUNTA(A41:G41)=0,"",IF(OR(COUNTBLANK(A41:G41)&gt;0,COUNTIFS('Change Register'!$A$6:$A$25,A41)&lt;&gt;1,COUNTIFS($A$6:$A$85,A41,$C$6:$C$85,C41)&lt;&gt;1,IF(COUNTIFS('Change Register'!$A$6:$A$25,A41)=1,B41&lt;&gt;INDEX('Change Register'!$C$6:$C$25,MATCH(A41,'Change Register'!$A$6:$A$25,0)),TRUE),NOT(ISNUMBER(G41))),1,0))</x:f>
      </x:c>
      <x:c r="I41" s="28" t="str">
        <x:f>IF(COUNTA(A41:G41)=0,"",IF(AND(H41=0,D41="Approved"),1,0))</x:f>
      </x:c>
    </x:row>
    <x:row r="42">
      <x:c r="A42" s="27"/>
      <x:c r="B42" s="27"/>
      <x:c r="C42" s="27"/>
      <x:c r="D42" s="27"/>
      <x:c r="E42" s="27"/>
      <x:c r="F42" s="27"/>
      <x:c r="G42" s="29"/>
      <x:c r="H42" s="28" t="str">
        <x:f>IF(COUNTA(A42:G42)=0,"",IF(OR(COUNTBLANK(A42:G42)&gt;0,COUNTIFS('Change Register'!$A$6:$A$25,A42)&lt;&gt;1,COUNTIFS($A$6:$A$85,A42,$C$6:$C$85,C42)&lt;&gt;1,IF(COUNTIFS('Change Register'!$A$6:$A$25,A42)=1,B42&lt;&gt;INDEX('Change Register'!$C$6:$C$25,MATCH(A42,'Change Register'!$A$6:$A$25,0)),TRUE),NOT(ISNUMBER(G42))),1,0))</x:f>
      </x:c>
      <x:c r="I42" s="28" t="str">
        <x:f>IF(COUNTA(A42:G42)=0,"",IF(AND(H42=0,D42="Approved"),1,0))</x:f>
      </x:c>
    </x:row>
    <x:row r="43">
      <x:c r="A43" s="27"/>
      <x:c r="B43" s="27"/>
      <x:c r="C43" s="27"/>
      <x:c r="D43" s="27"/>
      <x:c r="E43" s="27"/>
      <x:c r="F43" s="27"/>
      <x:c r="G43" s="29"/>
      <x:c r="H43" s="28" t="str">
        <x:f>IF(COUNTA(A43:G43)=0,"",IF(OR(COUNTBLANK(A43:G43)&gt;0,COUNTIFS('Change Register'!$A$6:$A$25,A43)&lt;&gt;1,COUNTIFS($A$6:$A$85,A43,$C$6:$C$85,C43)&lt;&gt;1,IF(COUNTIFS('Change Register'!$A$6:$A$25,A43)=1,B43&lt;&gt;INDEX('Change Register'!$C$6:$C$25,MATCH(A43,'Change Register'!$A$6:$A$25,0)),TRUE),NOT(ISNUMBER(G43))),1,0))</x:f>
      </x:c>
      <x:c r="I43" s="28" t="str">
        <x:f>IF(COUNTA(A43:G43)=0,"",IF(AND(H43=0,D43="Approved"),1,0))</x:f>
      </x:c>
    </x:row>
    <x:row r="44">
      <x:c r="A44" s="27"/>
      <x:c r="B44" s="27"/>
      <x:c r="C44" s="27"/>
      <x:c r="D44" s="27"/>
      <x:c r="E44" s="27"/>
      <x:c r="F44" s="27"/>
      <x:c r="G44" s="29"/>
      <x:c r="H44" s="28" t="str">
        <x:f>IF(COUNTA(A44:G44)=0,"",IF(OR(COUNTBLANK(A44:G44)&gt;0,COUNTIFS('Change Register'!$A$6:$A$25,A44)&lt;&gt;1,COUNTIFS($A$6:$A$85,A44,$C$6:$C$85,C44)&lt;&gt;1,IF(COUNTIFS('Change Register'!$A$6:$A$25,A44)=1,B44&lt;&gt;INDEX('Change Register'!$C$6:$C$25,MATCH(A44,'Change Register'!$A$6:$A$25,0)),TRUE),NOT(ISNUMBER(G44))),1,0))</x:f>
      </x:c>
      <x:c r="I44" s="28" t="str">
        <x:f>IF(COUNTA(A44:G44)=0,"",IF(AND(H44=0,D44="Approved"),1,0))</x:f>
      </x:c>
    </x:row>
    <x:row r="45">
      <x:c r="A45" s="27"/>
      <x:c r="B45" s="27"/>
      <x:c r="C45" s="27"/>
      <x:c r="D45" s="27"/>
      <x:c r="E45" s="27"/>
      <x:c r="F45" s="27"/>
      <x:c r="G45" s="29"/>
      <x:c r="H45" s="28" t="str">
        <x:f>IF(COUNTA(A45:G45)=0,"",IF(OR(COUNTBLANK(A45:G45)&gt;0,COUNTIFS('Change Register'!$A$6:$A$25,A45)&lt;&gt;1,COUNTIFS($A$6:$A$85,A45,$C$6:$C$85,C45)&lt;&gt;1,IF(COUNTIFS('Change Register'!$A$6:$A$25,A45)=1,B45&lt;&gt;INDEX('Change Register'!$C$6:$C$25,MATCH(A45,'Change Register'!$A$6:$A$25,0)),TRUE),NOT(ISNUMBER(G45))),1,0))</x:f>
      </x:c>
      <x:c r="I45" s="28" t="str">
        <x:f>IF(COUNTA(A45:G45)=0,"",IF(AND(H45=0,D45="Approved"),1,0))</x:f>
      </x:c>
    </x:row>
    <x:row r="46">
      <x:c r="A46" s="27"/>
      <x:c r="B46" s="27"/>
      <x:c r="C46" s="27"/>
      <x:c r="D46" s="27"/>
      <x:c r="E46" s="27"/>
      <x:c r="F46" s="27"/>
      <x:c r="G46" s="29"/>
      <x:c r="H46" s="28" t="str">
        <x:f>IF(COUNTA(A46:G46)=0,"",IF(OR(COUNTBLANK(A46:G46)&gt;0,COUNTIFS('Change Register'!$A$6:$A$25,A46)&lt;&gt;1,COUNTIFS($A$6:$A$85,A46,$C$6:$C$85,C46)&lt;&gt;1,IF(COUNTIFS('Change Register'!$A$6:$A$25,A46)=1,B46&lt;&gt;INDEX('Change Register'!$C$6:$C$25,MATCH(A46,'Change Register'!$A$6:$A$25,0)),TRUE),NOT(ISNUMBER(G46))),1,0))</x:f>
      </x:c>
      <x:c r="I46" s="28" t="str">
        <x:f>IF(COUNTA(A46:G46)=0,"",IF(AND(H46=0,D46="Approved"),1,0))</x:f>
      </x:c>
    </x:row>
    <x:row r="47">
      <x:c r="A47" s="27"/>
      <x:c r="B47" s="27"/>
      <x:c r="C47" s="27"/>
      <x:c r="D47" s="27"/>
      <x:c r="E47" s="27"/>
      <x:c r="F47" s="27"/>
      <x:c r="G47" s="29"/>
      <x:c r="H47" s="28" t="str">
        <x:f>IF(COUNTA(A47:G47)=0,"",IF(OR(COUNTBLANK(A47:G47)&gt;0,COUNTIFS('Change Register'!$A$6:$A$25,A47)&lt;&gt;1,COUNTIFS($A$6:$A$85,A47,$C$6:$C$85,C47)&lt;&gt;1,IF(COUNTIFS('Change Register'!$A$6:$A$25,A47)=1,B47&lt;&gt;INDEX('Change Register'!$C$6:$C$25,MATCH(A47,'Change Register'!$A$6:$A$25,0)),TRUE),NOT(ISNUMBER(G47))),1,0))</x:f>
      </x:c>
      <x:c r="I47" s="28" t="str">
        <x:f>IF(COUNTA(A47:G47)=0,"",IF(AND(H47=0,D47="Approved"),1,0))</x:f>
      </x:c>
    </x:row>
    <x:row r="48">
      <x:c r="A48" s="27"/>
      <x:c r="B48" s="27"/>
      <x:c r="C48" s="27"/>
      <x:c r="D48" s="27"/>
      <x:c r="E48" s="27"/>
      <x:c r="F48" s="27"/>
      <x:c r="G48" s="29"/>
      <x:c r="H48" s="28" t="str">
        <x:f>IF(COUNTA(A48:G48)=0,"",IF(OR(COUNTBLANK(A48:G48)&gt;0,COUNTIFS('Change Register'!$A$6:$A$25,A48)&lt;&gt;1,COUNTIFS($A$6:$A$85,A48,$C$6:$C$85,C48)&lt;&gt;1,IF(COUNTIFS('Change Register'!$A$6:$A$25,A48)=1,B48&lt;&gt;INDEX('Change Register'!$C$6:$C$25,MATCH(A48,'Change Register'!$A$6:$A$25,0)),TRUE),NOT(ISNUMBER(G48))),1,0))</x:f>
      </x:c>
      <x:c r="I48" s="28" t="str">
        <x:f>IF(COUNTA(A48:G48)=0,"",IF(AND(H48=0,D48="Approved"),1,0))</x:f>
      </x:c>
    </x:row>
    <x:row r="49">
      <x:c r="A49" s="27"/>
      <x:c r="B49" s="27"/>
      <x:c r="C49" s="27"/>
      <x:c r="D49" s="27"/>
      <x:c r="E49" s="27"/>
      <x:c r="F49" s="27"/>
      <x:c r="G49" s="29"/>
      <x:c r="H49" s="28" t="str">
        <x:f>IF(COUNTA(A49:G49)=0,"",IF(OR(COUNTBLANK(A49:G49)&gt;0,COUNTIFS('Change Register'!$A$6:$A$25,A49)&lt;&gt;1,COUNTIFS($A$6:$A$85,A49,$C$6:$C$85,C49)&lt;&gt;1,IF(COUNTIFS('Change Register'!$A$6:$A$25,A49)=1,B49&lt;&gt;INDEX('Change Register'!$C$6:$C$25,MATCH(A49,'Change Register'!$A$6:$A$25,0)),TRUE),NOT(ISNUMBER(G49))),1,0))</x:f>
      </x:c>
      <x:c r="I49" s="28" t="str">
        <x:f>IF(COUNTA(A49:G49)=0,"",IF(AND(H49=0,D49="Approved"),1,0))</x:f>
      </x:c>
    </x:row>
    <x:row r="50">
      <x:c r="A50" s="27"/>
      <x:c r="B50" s="27"/>
      <x:c r="C50" s="27"/>
      <x:c r="D50" s="27"/>
      <x:c r="E50" s="27"/>
      <x:c r="F50" s="27"/>
      <x:c r="G50" s="29"/>
      <x:c r="H50" s="28" t="str">
        <x:f>IF(COUNTA(A50:G50)=0,"",IF(OR(COUNTBLANK(A50:G50)&gt;0,COUNTIFS('Change Register'!$A$6:$A$25,A50)&lt;&gt;1,COUNTIFS($A$6:$A$85,A50,$C$6:$C$85,C50)&lt;&gt;1,IF(COUNTIFS('Change Register'!$A$6:$A$25,A50)=1,B50&lt;&gt;INDEX('Change Register'!$C$6:$C$25,MATCH(A50,'Change Register'!$A$6:$A$25,0)),TRUE),NOT(ISNUMBER(G50))),1,0))</x:f>
      </x:c>
      <x:c r="I50" s="28" t="str">
        <x:f>IF(COUNTA(A50:G50)=0,"",IF(AND(H50=0,D50="Approved"),1,0))</x:f>
      </x:c>
    </x:row>
    <x:row r="51">
      <x:c r="A51" s="27"/>
      <x:c r="B51" s="27"/>
      <x:c r="C51" s="27"/>
      <x:c r="D51" s="27"/>
      <x:c r="E51" s="27"/>
      <x:c r="F51" s="27"/>
      <x:c r="G51" s="29"/>
      <x:c r="H51" s="28" t="str">
        <x:f>IF(COUNTA(A51:G51)=0,"",IF(OR(COUNTBLANK(A51:G51)&gt;0,COUNTIFS('Change Register'!$A$6:$A$25,A51)&lt;&gt;1,COUNTIFS($A$6:$A$85,A51,$C$6:$C$85,C51)&lt;&gt;1,IF(COUNTIFS('Change Register'!$A$6:$A$25,A51)=1,B51&lt;&gt;INDEX('Change Register'!$C$6:$C$25,MATCH(A51,'Change Register'!$A$6:$A$25,0)),TRUE),NOT(ISNUMBER(G51))),1,0))</x:f>
      </x:c>
      <x:c r="I51" s="28" t="str">
        <x:f>IF(COUNTA(A51:G51)=0,"",IF(AND(H51=0,D51="Approved"),1,0))</x:f>
      </x:c>
    </x:row>
    <x:row r="52">
      <x:c r="A52" s="27"/>
      <x:c r="B52" s="27"/>
      <x:c r="C52" s="27"/>
      <x:c r="D52" s="27"/>
      <x:c r="E52" s="27"/>
      <x:c r="F52" s="27"/>
      <x:c r="G52" s="29"/>
      <x:c r="H52" s="28" t="str">
        <x:f>IF(COUNTA(A52:G52)=0,"",IF(OR(COUNTBLANK(A52:G52)&gt;0,COUNTIFS('Change Register'!$A$6:$A$25,A52)&lt;&gt;1,COUNTIFS($A$6:$A$85,A52,$C$6:$C$85,C52)&lt;&gt;1,IF(COUNTIFS('Change Register'!$A$6:$A$25,A52)=1,B52&lt;&gt;INDEX('Change Register'!$C$6:$C$25,MATCH(A52,'Change Register'!$A$6:$A$25,0)),TRUE),NOT(ISNUMBER(G52))),1,0))</x:f>
      </x:c>
      <x:c r="I52" s="28" t="str">
        <x:f>IF(COUNTA(A52:G52)=0,"",IF(AND(H52=0,D52="Approved"),1,0))</x:f>
      </x:c>
    </x:row>
    <x:row r="53">
      <x:c r="A53" s="27"/>
      <x:c r="B53" s="27"/>
      <x:c r="C53" s="27"/>
      <x:c r="D53" s="27"/>
      <x:c r="E53" s="27"/>
      <x:c r="F53" s="27"/>
      <x:c r="G53" s="29"/>
      <x:c r="H53" s="28" t="str">
        <x:f>IF(COUNTA(A53:G53)=0,"",IF(OR(COUNTBLANK(A53:G53)&gt;0,COUNTIFS('Change Register'!$A$6:$A$25,A53)&lt;&gt;1,COUNTIFS($A$6:$A$85,A53,$C$6:$C$85,C53)&lt;&gt;1,IF(COUNTIFS('Change Register'!$A$6:$A$25,A53)=1,B53&lt;&gt;INDEX('Change Register'!$C$6:$C$25,MATCH(A53,'Change Register'!$A$6:$A$25,0)),TRUE),NOT(ISNUMBER(G53))),1,0))</x:f>
      </x:c>
      <x:c r="I53" s="28" t="str">
        <x:f>IF(COUNTA(A53:G53)=0,"",IF(AND(H53=0,D53="Approved"),1,0))</x:f>
      </x:c>
    </x:row>
    <x:row r="54">
      <x:c r="A54" s="27"/>
      <x:c r="B54" s="27"/>
      <x:c r="C54" s="27"/>
      <x:c r="D54" s="27"/>
      <x:c r="E54" s="27"/>
      <x:c r="F54" s="27"/>
      <x:c r="G54" s="29"/>
      <x:c r="H54" s="28" t="str">
        <x:f>IF(COUNTA(A54:G54)=0,"",IF(OR(COUNTBLANK(A54:G54)&gt;0,COUNTIFS('Change Register'!$A$6:$A$25,A54)&lt;&gt;1,COUNTIFS($A$6:$A$85,A54,$C$6:$C$85,C54)&lt;&gt;1,IF(COUNTIFS('Change Register'!$A$6:$A$25,A54)=1,B54&lt;&gt;INDEX('Change Register'!$C$6:$C$25,MATCH(A54,'Change Register'!$A$6:$A$25,0)),TRUE),NOT(ISNUMBER(G54))),1,0))</x:f>
      </x:c>
      <x:c r="I54" s="28" t="str">
        <x:f>IF(COUNTA(A54:G54)=0,"",IF(AND(H54=0,D54="Approved"),1,0))</x:f>
      </x:c>
    </x:row>
    <x:row r="55">
      <x:c r="A55" s="27"/>
      <x:c r="B55" s="27"/>
      <x:c r="C55" s="27"/>
      <x:c r="D55" s="27"/>
      <x:c r="E55" s="27"/>
      <x:c r="F55" s="27"/>
      <x:c r="G55" s="29"/>
      <x:c r="H55" s="28" t="str">
        <x:f>IF(COUNTA(A55:G55)=0,"",IF(OR(COUNTBLANK(A55:G55)&gt;0,COUNTIFS('Change Register'!$A$6:$A$25,A55)&lt;&gt;1,COUNTIFS($A$6:$A$85,A55,$C$6:$C$85,C55)&lt;&gt;1,IF(COUNTIFS('Change Register'!$A$6:$A$25,A55)=1,B55&lt;&gt;INDEX('Change Register'!$C$6:$C$25,MATCH(A55,'Change Register'!$A$6:$A$25,0)),TRUE),NOT(ISNUMBER(G55))),1,0))</x:f>
      </x:c>
      <x:c r="I55" s="28" t="str">
        <x:f>IF(COUNTA(A55:G55)=0,"",IF(AND(H55=0,D55="Approved"),1,0))</x:f>
      </x:c>
    </x:row>
    <x:row r="56">
      <x:c r="A56" s="27"/>
      <x:c r="B56" s="27"/>
      <x:c r="C56" s="27"/>
      <x:c r="D56" s="27"/>
      <x:c r="E56" s="27"/>
      <x:c r="F56" s="27"/>
      <x:c r="G56" s="29"/>
      <x:c r="H56" s="28" t="str">
        <x:f>IF(COUNTA(A56:G56)=0,"",IF(OR(COUNTBLANK(A56:G56)&gt;0,COUNTIFS('Change Register'!$A$6:$A$25,A56)&lt;&gt;1,COUNTIFS($A$6:$A$85,A56,$C$6:$C$85,C56)&lt;&gt;1,IF(COUNTIFS('Change Register'!$A$6:$A$25,A56)=1,B56&lt;&gt;INDEX('Change Register'!$C$6:$C$25,MATCH(A56,'Change Register'!$A$6:$A$25,0)),TRUE),NOT(ISNUMBER(G56))),1,0))</x:f>
      </x:c>
      <x:c r="I56" s="28" t="str">
        <x:f>IF(COUNTA(A56:G56)=0,"",IF(AND(H56=0,D56="Approved"),1,0))</x:f>
      </x:c>
    </x:row>
    <x:row r="57">
      <x:c r="A57" s="27"/>
      <x:c r="B57" s="27"/>
      <x:c r="C57" s="27"/>
      <x:c r="D57" s="27"/>
      <x:c r="E57" s="27"/>
      <x:c r="F57" s="27"/>
      <x:c r="G57" s="29"/>
      <x:c r="H57" s="28" t="str">
        <x:f>IF(COUNTA(A57:G57)=0,"",IF(OR(COUNTBLANK(A57:G57)&gt;0,COUNTIFS('Change Register'!$A$6:$A$25,A57)&lt;&gt;1,COUNTIFS($A$6:$A$85,A57,$C$6:$C$85,C57)&lt;&gt;1,IF(COUNTIFS('Change Register'!$A$6:$A$25,A57)=1,B57&lt;&gt;INDEX('Change Register'!$C$6:$C$25,MATCH(A57,'Change Register'!$A$6:$A$25,0)),TRUE),NOT(ISNUMBER(G57))),1,0))</x:f>
      </x:c>
      <x:c r="I57" s="28" t="str">
        <x:f>IF(COUNTA(A57:G57)=0,"",IF(AND(H57=0,D57="Approved"),1,0))</x:f>
      </x:c>
    </x:row>
    <x:row r="58">
      <x:c r="A58" s="27"/>
      <x:c r="B58" s="27"/>
      <x:c r="C58" s="27"/>
      <x:c r="D58" s="27"/>
      <x:c r="E58" s="27"/>
      <x:c r="F58" s="27"/>
      <x:c r="G58" s="29"/>
      <x:c r="H58" s="28" t="str">
        <x:f>IF(COUNTA(A58:G58)=0,"",IF(OR(COUNTBLANK(A58:G58)&gt;0,COUNTIFS('Change Register'!$A$6:$A$25,A58)&lt;&gt;1,COUNTIFS($A$6:$A$85,A58,$C$6:$C$85,C58)&lt;&gt;1,IF(COUNTIFS('Change Register'!$A$6:$A$25,A58)=1,B58&lt;&gt;INDEX('Change Register'!$C$6:$C$25,MATCH(A58,'Change Register'!$A$6:$A$25,0)),TRUE),NOT(ISNUMBER(G58))),1,0))</x:f>
      </x:c>
      <x:c r="I58" s="28" t="str">
        <x:f>IF(COUNTA(A58:G58)=0,"",IF(AND(H58=0,D58="Approved"),1,0))</x:f>
      </x:c>
    </x:row>
    <x:row r="59">
      <x:c r="A59" s="27"/>
      <x:c r="B59" s="27"/>
      <x:c r="C59" s="27"/>
      <x:c r="D59" s="27"/>
      <x:c r="E59" s="27"/>
      <x:c r="F59" s="27"/>
      <x:c r="G59" s="29"/>
      <x:c r="H59" s="28" t="str">
        <x:f>IF(COUNTA(A59:G59)=0,"",IF(OR(COUNTBLANK(A59:G59)&gt;0,COUNTIFS('Change Register'!$A$6:$A$25,A59)&lt;&gt;1,COUNTIFS($A$6:$A$85,A59,$C$6:$C$85,C59)&lt;&gt;1,IF(COUNTIFS('Change Register'!$A$6:$A$25,A59)=1,B59&lt;&gt;INDEX('Change Register'!$C$6:$C$25,MATCH(A59,'Change Register'!$A$6:$A$25,0)),TRUE),NOT(ISNUMBER(G59))),1,0))</x:f>
      </x:c>
      <x:c r="I59" s="28" t="str">
        <x:f>IF(COUNTA(A59:G59)=0,"",IF(AND(H59=0,D59="Approved"),1,0))</x:f>
      </x:c>
    </x:row>
    <x:row r="60">
      <x:c r="A60" s="27"/>
      <x:c r="B60" s="27"/>
      <x:c r="C60" s="27"/>
      <x:c r="D60" s="27"/>
      <x:c r="E60" s="27"/>
      <x:c r="F60" s="27"/>
      <x:c r="G60" s="29"/>
      <x:c r="H60" s="28" t="str">
        <x:f>IF(COUNTA(A60:G60)=0,"",IF(OR(COUNTBLANK(A60:G60)&gt;0,COUNTIFS('Change Register'!$A$6:$A$25,A60)&lt;&gt;1,COUNTIFS($A$6:$A$85,A60,$C$6:$C$85,C60)&lt;&gt;1,IF(COUNTIFS('Change Register'!$A$6:$A$25,A60)=1,B60&lt;&gt;INDEX('Change Register'!$C$6:$C$25,MATCH(A60,'Change Register'!$A$6:$A$25,0)),TRUE),NOT(ISNUMBER(G60))),1,0))</x:f>
      </x:c>
      <x:c r="I60" s="28" t="str">
        <x:f>IF(COUNTA(A60:G60)=0,"",IF(AND(H60=0,D60="Approved"),1,0))</x:f>
      </x:c>
    </x:row>
    <x:row r="61">
      <x:c r="A61" s="27"/>
      <x:c r="B61" s="27"/>
      <x:c r="C61" s="27"/>
      <x:c r="D61" s="27"/>
      <x:c r="E61" s="27"/>
      <x:c r="F61" s="27"/>
      <x:c r="G61" s="29"/>
      <x:c r="H61" s="28" t="str">
        <x:f>IF(COUNTA(A61:G61)=0,"",IF(OR(COUNTBLANK(A61:G61)&gt;0,COUNTIFS('Change Register'!$A$6:$A$25,A61)&lt;&gt;1,COUNTIFS($A$6:$A$85,A61,$C$6:$C$85,C61)&lt;&gt;1,IF(COUNTIFS('Change Register'!$A$6:$A$25,A61)=1,B61&lt;&gt;INDEX('Change Register'!$C$6:$C$25,MATCH(A61,'Change Register'!$A$6:$A$25,0)),TRUE),NOT(ISNUMBER(G61))),1,0))</x:f>
      </x:c>
      <x:c r="I61" s="28" t="str">
        <x:f>IF(COUNTA(A61:G61)=0,"",IF(AND(H61=0,D61="Approved"),1,0))</x:f>
      </x:c>
    </x:row>
    <x:row r="62">
      <x:c r="A62" s="27"/>
      <x:c r="B62" s="27"/>
      <x:c r="C62" s="27"/>
      <x:c r="D62" s="27"/>
      <x:c r="E62" s="27"/>
      <x:c r="F62" s="27"/>
      <x:c r="G62" s="29"/>
      <x:c r="H62" s="28" t="str">
        <x:f>IF(COUNTA(A62:G62)=0,"",IF(OR(COUNTBLANK(A62:G62)&gt;0,COUNTIFS('Change Register'!$A$6:$A$25,A62)&lt;&gt;1,COUNTIFS($A$6:$A$85,A62,$C$6:$C$85,C62)&lt;&gt;1,IF(COUNTIFS('Change Register'!$A$6:$A$25,A62)=1,B62&lt;&gt;INDEX('Change Register'!$C$6:$C$25,MATCH(A62,'Change Register'!$A$6:$A$25,0)),TRUE),NOT(ISNUMBER(G62))),1,0))</x:f>
      </x:c>
      <x:c r="I62" s="28" t="str">
        <x:f>IF(COUNTA(A62:G62)=0,"",IF(AND(H62=0,D62="Approved"),1,0))</x:f>
      </x:c>
    </x:row>
    <x:row r="63">
      <x:c r="A63" s="27"/>
      <x:c r="B63" s="27"/>
      <x:c r="C63" s="27"/>
      <x:c r="D63" s="27"/>
      <x:c r="E63" s="27"/>
      <x:c r="F63" s="27"/>
      <x:c r="G63" s="29"/>
      <x:c r="H63" s="28" t="str">
        <x:f>IF(COUNTA(A63:G63)=0,"",IF(OR(COUNTBLANK(A63:G63)&gt;0,COUNTIFS('Change Register'!$A$6:$A$25,A63)&lt;&gt;1,COUNTIFS($A$6:$A$85,A63,$C$6:$C$85,C63)&lt;&gt;1,IF(COUNTIFS('Change Register'!$A$6:$A$25,A63)=1,B63&lt;&gt;INDEX('Change Register'!$C$6:$C$25,MATCH(A63,'Change Register'!$A$6:$A$25,0)),TRUE),NOT(ISNUMBER(G63))),1,0))</x:f>
      </x:c>
      <x:c r="I63" s="28" t="str">
        <x:f>IF(COUNTA(A63:G63)=0,"",IF(AND(H63=0,D63="Approved"),1,0))</x:f>
      </x:c>
    </x:row>
    <x:row r="64">
      <x:c r="A64" s="27"/>
      <x:c r="B64" s="27"/>
      <x:c r="C64" s="27"/>
      <x:c r="D64" s="27"/>
      <x:c r="E64" s="27"/>
      <x:c r="F64" s="27"/>
      <x:c r="G64" s="29"/>
      <x:c r="H64" s="28" t="str">
        <x:f>IF(COUNTA(A64:G64)=0,"",IF(OR(COUNTBLANK(A64:G64)&gt;0,COUNTIFS('Change Register'!$A$6:$A$25,A64)&lt;&gt;1,COUNTIFS($A$6:$A$85,A64,$C$6:$C$85,C64)&lt;&gt;1,IF(COUNTIFS('Change Register'!$A$6:$A$25,A64)=1,B64&lt;&gt;INDEX('Change Register'!$C$6:$C$25,MATCH(A64,'Change Register'!$A$6:$A$25,0)),TRUE),NOT(ISNUMBER(G64))),1,0))</x:f>
      </x:c>
      <x:c r="I64" s="28" t="str">
        <x:f>IF(COUNTA(A64:G64)=0,"",IF(AND(H64=0,D64="Approved"),1,0))</x:f>
      </x:c>
    </x:row>
    <x:row r="65">
      <x:c r="A65" s="27"/>
      <x:c r="B65" s="27"/>
      <x:c r="C65" s="27"/>
      <x:c r="D65" s="27"/>
      <x:c r="E65" s="27"/>
      <x:c r="F65" s="27"/>
      <x:c r="G65" s="29"/>
      <x:c r="H65" s="28" t="str">
        <x:f>IF(COUNTA(A65:G65)=0,"",IF(OR(COUNTBLANK(A65:G65)&gt;0,COUNTIFS('Change Register'!$A$6:$A$25,A65)&lt;&gt;1,COUNTIFS($A$6:$A$85,A65,$C$6:$C$85,C65)&lt;&gt;1,IF(COUNTIFS('Change Register'!$A$6:$A$25,A65)=1,B65&lt;&gt;INDEX('Change Register'!$C$6:$C$25,MATCH(A65,'Change Register'!$A$6:$A$25,0)),TRUE),NOT(ISNUMBER(G65))),1,0))</x:f>
      </x:c>
      <x:c r="I65" s="28" t="str">
        <x:f>IF(COUNTA(A65:G65)=0,"",IF(AND(H65=0,D65="Approved"),1,0))</x:f>
      </x:c>
    </x:row>
    <x:row r="66">
      <x:c r="A66" s="27"/>
      <x:c r="B66" s="27"/>
      <x:c r="C66" s="27"/>
      <x:c r="D66" s="27"/>
      <x:c r="E66" s="27"/>
      <x:c r="F66" s="27"/>
      <x:c r="G66" s="29"/>
      <x:c r="H66" s="28" t="str">
        <x:f>IF(COUNTA(A66:G66)=0,"",IF(OR(COUNTBLANK(A66:G66)&gt;0,COUNTIFS('Change Register'!$A$6:$A$25,A66)&lt;&gt;1,COUNTIFS($A$6:$A$85,A66,$C$6:$C$85,C66)&lt;&gt;1,IF(COUNTIFS('Change Register'!$A$6:$A$25,A66)=1,B66&lt;&gt;INDEX('Change Register'!$C$6:$C$25,MATCH(A66,'Change Register'!$A$6:$A$25,0)),TRUE),NOT(ISNUMBER(G66))),1,0))</x:f>
      </x:c>
      <x:c r="I66" s="28" t="str">
        <x:f>IF(COUNTA(A66:G66)=0,"",IF(AND(H66=0,D66="Approved"),1,0))</x:f>
      </x:c>
    </x:row>
    <x:row r="67">
      <x:c r="A67" s="27"/>
      <x:c r="B67" s="27"/>
      <x:c r="C67" s="27"/>
      <x:c r="D67" s="27"/>
      <x:c r="E67" s="27"/>
      <x:c r="F67" s="27"/>
      <x:c r="G67" s="29"/>
      <x:c r="H67" s="28" t="str">
        <x:f>IF(COUNTA(A67:G67)=0,"",IF(OR(COUNTBLANK(A67:G67)&gt;0,COUNTIFS('Change Register'!$A$6:$A$25,A67)&lt;&gt;1,COUNTIFS($A$6:$A$85,A67,$C$6:$C$85,C67)&lt;&gt;1,IF(COUNTIFS('Change Register'!$A$6:$A$25,A67)=1,B67&lt;&gt;INDEX('Change Register'!$C$6:$C$25,MATCH(A67,'Change Register'!$A$6:$A$25,0)),TRUE),NOT(ISNUMBER(G67))),1,0))</x:f>
      </x:c>
      <x:c r="I67" s="28" t="str">
        <x:f>IF(COUNTA(A67:G67)=0,"",IF(AND(H67=0,D67="Approved"),1,0))</x:f>
      </x:c>
    </x:row>
    <x:row r="68">
      <x:c r="A68" s="27"/>
      <x:c r="B68" s="27"/>
      <x:c r="C68" s="27"/>
      <x:c r="D68" s="27"/>
      <x:c r="E68" s="27"/>
      <x:c r="F68" s="27"/>
      <x:c r="G68" s="29"/>
      <x:c r="H68" s="28" t="str">
        <x:f>IF(COUNTA(A68:G68)=0,"",IF(OR(COUNTBLANK(A68:G68)&gt;0,COUNTIFS('Change Register'!$A$6:$A$25,A68)&lt;&gt;1,COUNTIFS($A$6:$A$85,A68,$C$6:$C$85,C68)&lt;&gt;1,IF(COUNTIFS('Change Register'!$A$6:$A$25,A68)=1,B68&lt;&gt;INDEX('Change Register'!$C$6:$C$25,MATCH(A68,'Change Register'!$A$6:$A$25,0)),TRUE),NOT(ISNUMBER(G68))),1,0))</x:f>
      </x:c>
      <x:c r="I68" s="28" t="str">
        <x:f>IF(COUNTA(A68:G68)=0,"",IF(AND(H68=0,D68="Approved"),1,0))</x:f>
      </x:c>
    </x:row>
    <x:row r="69">
      <x:c r="A69" s="27"/>
      <x:c r="B69" s="27"/>
      <x:c r="C69" s="27"/>
      <x:c r="D69" s="27"/>
      <x:c r="E69" s="27"/>
      <x:c r="F69" s="27"/>
      <x:c r="G69" s="29"/>
      <x:c r="H69" s="28" t="str">
        <x:f>IF(COUNTA(A69:G69)=0,"",IF(OR(COUNTBLANK(A69:G69)&gt;0,COUNTIFS('Change Register'!$A$6:$A$25,A69)&lt;&gt;1,COUNTIFS($A$6:$A$85,A69,$C$6:$C$85,C69)&lt;&gt;1,IF(COUNTIFS('Change Register'!$A$6:$A$25,A69)=1,B69&lt;&gt;INDEX('Change Register'!$C$6:$C$25,MATCH(A69,'Change Register'!$A$6:$A$25,0)),TRUE),NOT(ISNUMBER(G69))),1,0))</x:f>
      </x:c>
      <x:c r="I69" s="28" t="str">
        <x:f>IF(COUNTA(A69:G69)=0,"",IF(AND(H69=0,D69="Approved"),1,0))</x:f>
      </x:c>
    </x:row>
    <x:row r="70">
      <x:c r="A70" s="27"/>
      <x:c r="B70" s="27"/>
      <x:c r="C70" s="27"/>
      <x:c r="D70" s="27"/>
      <x:c r="E70" s="27"/>
      <x:c r="F70" s="27"/>
      <x:c r="G70" s="29"/>
      <x:c r="H70" s="28" t="str">
        <x:f>IF(COUNTA(A70:G70)=0,"",IF(OR(COUNTBLANK(A70:G70)&gt;0,COUNTIFS('Change Register'!$A$6:$A$25,A70)&lt;&gt;1,COUNTIFS($A$6:$A$85,A70,$C$6:$C$85,C70)&lt;&gt;1,IF(COUNTIFS('Change Register'!$A$6:$A$25,A70)=1,B70&lt;&gt;INDEX('Change Register'!$C$6:$C$25,MATCH(A70,'Change Register'!$A$6:$A$25,0)),TRUE),NOT(ISNUMBER(G70))),1,0))</x:f>
      </x:c>
      <x:c r="I70" s="28" t="str">
        <x:f>IF(COUNTA(A70:G70)=0,"",IF(AND(H70=0,D70="Approved"),1,0))</x:f>
      </x:c>
    </x:row>
    <x:row r="71">
      <x:c r="A71" s="27"/>
      <x:c r="B71" s="27"/>
      <x:c r="C71" s="27"/>
      <x:c r="D71" s="27"/>
      <x:c r="E71" s="27"/>
      <x:c r="F71" s="27"/>
      <x:c r="G71" s="29"/>
      <x:c r="H71" s="28" t="str">
        <x:f>IF(COUNTA(A71:G71)=0,"",IF(OR(COUNTBLANK(A71:G71)&gt;0,COUNTIFS('Change Register'!$A$6:$A$25,A71)&lt;&gt;1,COUNTIFS($A$6:$A$85,A71,$C$6:$C$85,C71)&lt;&gt;1,IF(COUNTIFS('Change Register'!$A$6:$A$25,A71)=1,B71&lt;&gt;INDEX('Change Register'!$C$6:$C$25,MATCH(A71,'Change Register'!$A$6:$A$25,0)),TRUE),NOT(ISNUMBER(G71))),1,0))</x:f>
      </x:c>
      <x:c r="I71" s="28" t="str">
        <x:f>IF(COUNTA(A71:G71)=0,"",IF(AND(H71=0,D71="Approved"),1,0))</x:f>
      </x:c>
    </x:row>
    <x:row r="72">
      <x:c r="A72" s="27"/>
      <x:c r="B72" s="27"/>
      <x:c r="C72" s="27"/>
      <x:c r="D72" s="27"/>
      <x:c r="E72" s="27"/>
      <x:c r="F72" s="27"/>
      <x:c r="G72" s="29"/>
      <x:c r="H72" s="28" t="str">
        <x:f>IF(COUNTA(A72:G72)=0,"",IF(OR(COUNTBLANK(A72:G72)&gt;0,COUNTIFS('Change Register'!$A$6:$A$25,A72)&lt;&gt;1,COUNTIFS($A$6:$A$85,A72,$C$6:$C$85,C72)&lt;&gt;1,IF(COUNTIFS('Change Register'!$A$6:$A$25,A72)=1,B72&lt;&gt;INDEX('Change Register'!$C$6:$C$25,MATCH(A72,'Change Register'!$A$6:$A$25,0)),TRUE),NOT(ISNUMBER(G72))),1,0))</x:f>
      </x:c>
      <x:c r="I72" s="28" t="str">
        <x:f>IF(COUNTA(A72:G72)=0,"",IF(AND(H72=0,D72="Approved"),1,0))</x:f>
      </x:c>
    </x:row>
    <x:row r="73">
      <x:c r="A73" s="27"/>
      <x:c r="B73" s="27"/>
      <x:c r="C73" s="27"/>
      <x:c r="D73" s="27"/>
      <x:c r="E73" s="27"/>
      <x:c r="F73" s="27"/>
      <x:c r="G73" s="29"/>
      <x:c r="H73" s="28" t="str">
        <x:f>IF(COUNTA(A73:G73)=0,"",IF(OR(COUNTBLANK(A73:G73)&gt;0,COUNTIFS('Change Register'!$A$6:$A$25,A73)&lt;&gt;1,COUNTIFS($A$6:$A$85,A73,$C$6:$C$85,C73)&lt;&gt;1,IF(COUNTIFS('Change Register'!$A$6:$A$25,A73)=1,B73&lt;&gt;INDEX('Change Register'!$C$6:$C$25,MATCH(A73,'Change Register'!$A$6:$A$25,0)),TRUE),NOT(ISNUMBER(G73))),1,0))</x:f>
      </x:c>
      <x:c r="I73" s="28" t="str">
        <x:f>IF(COUNTA(A73:G73)=0,"",IF(AND(H73=0,D73="Approved"),1,0))</x:f>
      </x:c>
    </x:row>
    <x:row r="74">
      <x:c r="A74" s="27"/>
      <x:c r="B74" s="27"/>
      <x:c r="C74" s="27"/>
      <x:c r="D74" s="27"/>
      <x:c r="E74" s="27"/>
      <x:c r="F74" s="27"/>
      <x:c r="G74" s="29"/>
      <x:c r="H74" s="28" t="str">
        <x:f>IF(COUNTA(A74:G74)=0,"",IF(OR(COUNTBLANK(A74:G74)&gt;0,COUNTIFS('Change Register'!$A$6:$A$25,A74)&lt;&gt;1,COUNTIFS($A$6:$A$85,A74,$C$6:$C$85,C74)&lt;&gt;1,IF(COUNTIFS('Change Register'!$A$6:$A$25,A74)=1,B74&lt;&gt;INDEX('Change Register'!$C$6:$C$25,MATCH(A74,'Change Register'!$A$6:$A$25,0)),TRUE),NOT(ISNUMBER(G74))),1,0))</x:f>
      </x:c>
      <x:c r="I74" s="28" t="str">
        <x:f>IF(COUNTA(A74:G74)=0,"",IF(AND(H74=0,D74="Approved"),1,0))</x:f>
      </x:c>
    </x:row>
    <x:row r="75">
      <x:c r="A75" s="27"/>
      <x:c r="B75" s="27"/>
      <x:c r="C75" s="27"/>
      <x:c r="D75" s="27"/>
      <x:c r="E75" s="27"/>
      <x:c r="F75" s="27"/>
      <x:c r="G75" s="29"/>
      <x:c r="H75" s="28" t="str">
        <x:f>IF(COUNTA(A75:G75)=0,"",IF(OR(COUNTBLANK(A75:G75)&gt;0,COUNTIFS('Change Register'!$A$6:$A$25,A75)&lt;&gt;1,COUNTIFS($A$6:$A$85,A75,$C$6:$C$85,C75)&lt;&gt;1,IF(COUNTIFS('Change Register'!$A$6:$A$25,A75)=1,B75&lt;&gt;INDEX('Change Register'!$C$6:$C$25,MATCH(A75,'Change Register'!$A$6:$A$25,0)),TRUE),NOT(ISNUMBER(G75))),1,0))</x:f>
      </x:c>
      <x:c r="I75" s="28" t="str">
        <x:f>IF(COUNTA(A75:G75)=0,"",IF(AND(H75=0,D75="Approved"),1,0))</x:f>
      </x:c>
    </x:row>
    <x:row r="76">
      <x:c r="A76" s="27"/>
      <x:c r="B76" s="27"/>
      <x:c r="C76" s="27"/>
      <x:c r="D76" s="27"/>
      <x:c r="E76" s="27"/>
      <x:c r="F76" s="27"/>
      <x:c r="G76" s="29"/>
      <x:c r="H76" s="28" t="str">
        <x:f>IF(COUNTA(A76:G76)=0,"",IF(OR(COUNTBLANK(A76:G76)&gt;0,COUNTIFS('Change Register'!$A$6:$A$25,A76)&lt;&gt;1,COUNTIFS($A$6:$A$85,A76,$C$6:$C$85,C76)&lt;&gt;1,IF(COUNTIFS('Change Register'!$A$6:$A$25,A76)=1,B76&lt;&gt;INDEX('Change Register'!$C$6:$C$25,MATCH(A76,'Change Register'!$A$6:$A$25,0)),TRUE),NOT(ISNUMBER(G76))),1,0))</x:f>
      </x:c>
      <x:c r="I76" s="28" t="str">
        <x:f>IF(COUNTA(A76:G76)=0,"",IF(AND(H76=0,D76="Approved"),1,0))</x:f>
      </x:c>
    </x:row>
    <x:row r="77">
      <x:c r="A77" s="27"/>
      <x:c r="B77" s="27"/>
      <x:c r="C77" s="27"/>
      <x:c r="D77" s="27"/>
      <x:c r="E77" s="27"/>
      <x:c r="F77" s="27"/>
      <x:c r="G77" s="29"/>
      <x:c r="H77" s="28" t="str">
        <x:f>IF(COUNTA(A77:G77)=0,"",IF(OR(COUNTBLANK(A77:G77)&gt;0,COUNTIFS('Change Register'!$A$6:$A$25,A77)&lt;&gt;1,COUNTIFS($A$6:$A$85,A77,$C$6:$C$85,C77)&lt;&gt;1,IF(COUNTIFS('Change Register'!$A$6:$A$25,A77)=1,B77&lt;&gt;INDEX('Change Register'!$C$6:$C$25,MATCH(A77,'Change Register'!$A$6:$A$25,0)),TRUE),NOT(ISNUMBER(G77))),1,0))</x:f>
      </x:c>
      <x:c r="I77" s="28" t="str">
        <x:f>IF(COUNTA(A77:G77)=0,"",IF(AND(H77=0,D77="Approved"),1,0))</x:f>
      </x:c>
    </x:row>
    <x:row r="78">
      <x:c r="A78" s="27"/>
      <x:c r="B78" s="27"/>
      <x:c r="C78" s="27"/>
      <x:c r="D78" s="27"/>
      <x:c r="E78" s="27"/>
      <x:c r="F78" s="27"/>
      <x:c r="G78" s="29"/>
      <x:c r="H78" s="28" t="str">
        <x:f>IF(COUNTA(A78:G78)=0,"",IF(OR(COUNTBLANK(A78:G78)&gt;0,COUNTIFS('Change Register'!$A$6:$A$25,A78)&lt;&gt;1,COUNTIFS($A$6:$A$85,A78,$C$6:$C$85,C78)&lt;&gt;1,IF(COUNTIFS('Change Register'!$A$6:$A$25,A78)=1,B78&lt;&gt;INDEX('Change Register'!$C$6:$C$25,MATCH(A78,'Change Register'!$A$6:$A$25,0)),TRUE),NOT(ISNUMBER(G78))),1,0))</x:f>
      </x:c>
      <x:c r="I78" s="28" t="str">
        <x:f>IF(COUNTA(A78:G78)=0,"",IF(AND(H78=0,D78="Approved"),1,0))</x:f>
      </x:c>
    </x:row>
    <x:row r="79">
      <x:c r="A79" s="27"/>
      <x:c r="B79" s="27"/>
      <x:c r="C79" s="27"/>
      <x:c r="D79" s="27"/>
      <x:c r="E79" s="27"/>
      <x:c r="F79" s="27"/>
      <x:c r="G79" s="29"/>
      <x:c r="H79" s="28" t="str">
        <x:f>IF(COUNTA(A79:G79)=0,"",IF(OR(COUNTBLANK(A79:G79)&gt;0,COUNTIFS('Change Register'!$A$6:$A$25,A79)&lt;&gt;1,COUNTIFS($A$6:$A$85,A79,$C$6:$C$85,C79)&lt;&gt;1,IF(COUNTIFS('Change Register'!$A$6:$A$25,A79)=1,B79&lt;&gt;INDEX('Change Register'!$C$6:$C$25,MATCH(A79,'Change Register'!$A$6:$A$25,0)),TRUE),NOT(ISNUMBER(G79))),1,0))</x:f>
      </x:c>
      <x:c r="I79" s="28" t="str">
        <x:f>IF(COUNTA(A79:G79)=0,"",IF(AND(H79=0,D79="Approved"),1,0))</x:f>
      </x:c>
    </x:row>
    <x:row r="80">
      <x:c r="A80" s="27"/>
      <x:c r="B80" s="27"/>
      <x:c r="C80" s="27"/>
      <x:c r="D80" s="27"/>
      <x:c r="E80" s="27"/>
      <x:c r="F80" s="27"/>
      <x:c r="G80" s="29"/>
      <x:c r="H80" s="28" t="str">
        <x:f>IF(COUNTA(A80:G80)=0,"",IF(OR(COUNTBLANK(A80:G80)&gt;0,COUNTIFS('Change Register'!$A$6:$A$25,A80)&lt;&gt;1,COUNTIFS($A$6:$A$85,A80,$C$6:$C$85,C80)&lt;&gt;1,IF(COUNTIFS('Change Register'!$A$6:$A$25,A80)=1,B80&lt;&gt;INDEX('Change Register'!$C$6:$C$25,MATCH(A80,'Change Register'!$A$6:$A$25,0)),TRUE),NOT(ISNUMBER(G80))),1,0))</x:f>
      </x:c>
      <x:c r="I80" s="28" t="str">
        <x:f>IF(COUNTA(A80:G80)=0,"",IF(AND(H80=0,D80="Approved"),1,0))</x:f>
      </x:c>
    </x:row>
    <x:row r="81">
      <x:c r="A81" s="27"/>
      <x:c r="B81" s="27"/>
      <x:c r="C81" s="27"/>
      <x:c r="D81" s="27"/>
      <x:c r="E81" s="27"/>
      <x:c r="F81" s="27"/>
      <x:c r="G81" s="29"/>
      <x:c r="H81" s="28" t="str">
        <x:f>IF(COUNTA(A81:G81)=0,"",IF(OR(COUNTBLANK(A81:G81)&gt;0,COUNTIFS('Change Register'!$A$6:$A$25,A81)&lt;&gt;1,COUNTIFS($A$6:$A$85,A81,$C$6:$C$85,C81)&lt;&gt;1,IF(COUNTIFS('Change Register'!$A$6:$A$25,A81)=1,B81&lt;&gt;INDEX('Change Register'!$C$6:$C$25,MATCH(A81,'Change Register'!$A$6:$A$25,0)),TRUE),NOT(ISNUMBER(G81))),1,0))</x:f>
      </x:c>
      <x:c r="I81" s="28" t="str">
        <x:f>IF(COUNTA(A81:G81)=0,"",IF(AND(H81=0,D81="Approved"),1,0))</x:f>
      </x:c>
    </x:row>
    <x:row r="82">
      <x:c r="A82" s="27"/>
      <x:c r="B82" s="27"/>
      <x:c r="C82" s="27"/>
      <x:c r="D82" s="27"/>
      <x:c r="E82" s="27"/>
      <x:c r="F82" s="27"/>
      <x:c r="G82" s="29"/>
      <x:c r="H82" s="28" t="str">
        <x:f>IF(COUNTA(A82:G82)=0,"",IF(OR(COUNTBLANK(A82:G82)&gt;0,COUNTIFS('Change Register'!$A$6:$A$25,A82)&lt;&gt;1,COUNTIFS($A$6:$A$85,A82,$C$6:$C$85,C82)&lt;&gt;1,IF(COUNTIFS('Change Register'!$A$6:$A$25,A82)=1,B82&lt;&gt;INDEX('Change Register'!$C$6:$C$25,MATCH(A82,'Change Register'!$A$6:$A$25,0)),TRUE),NOT(ISNUMBER(G82))),1,0))</x:f>
      </x:c>
      <x:c r="I82" s="28" t="str">
        <x:f>IF(COUNTA(A82:G82)=0,"",IF(AND(H82=0,D82="Approved"),1,0))</x:f>
      </x:c>
    </x:row>
    <x:row r="83">
      <x:c r="A83" s="27"/>
      <x:c r="B83" s="27"/>
      <x:c r="C83" s="27"/>
      <x:c r="D83" s="27"/>
      <x:c r="E83" s="27"/>
      <x:c r="F83" s="27"/>
      <x:c r="G83" s="29"/>
      <x:c r="H83" s="28" t="str">
        <x:f>IF(COUNTA(A83:G83)=0,"",IF(OR(COUNTBLANK(A83:G83)&gt;0,COUNTIFS('Change Register'!$A$6:$A$25,A83)&lt;&gt;1,COUNTIFS($A$6:$A$85,A83,$C$6:$C$85,C83)&lt;&gt;1,IF(COUNTIFS('Change Register'!$A$6:$A$25,A83)=1,B83&lt;&gt;INDEX('Change Register'!$C$6:$C$25,MATCH(A83,'Change Register'!$A$6:$A$25,0)),TRUE),NOT(ISNUMBER(G83))),1,0))</x:f>
      </x:c>
      <x:c r="I83" s="28" t="str">
        <x:f>IF(COUNTA(A83:G83)=0,"",IF(AND(H83=0,D83="Approved"),1,0))</x:f>
      </x:c>
    </x:row>
    <x:row r="84">
      <x:c r="A84" s="27"/>
      <x:c r="B84" s="27"/>
      <x:c r="C84" s="27"/>
      <x:c r="D84" s="27"/>
      <x:c r="E84" s="27"/>
      <x:c r="F84" s="27"/>
      <x:c r="G84" s="29"/>
      <x:c r="H84" s="28" t="str">
        <x:f>IF(COUNTA(A84:G84)=0,"",IF(OR(COUNTBLANK(A84:G84)&gt;0,COUNTIFS('Change Register'!$A$6:$A$25,A84)&lt;&gt;1,COUNTIFS($A$6:$A$85,A84,$C$6:$C$85,C84)&lt;&gt;1,IF(COUNTIFS('Change Register'!$A$6:$A$25,A84)=1,B84&lt;&gt;INDEX('Change Register'!$C$6:$C$25,MATCH(A84,'Change Register'!$A$6:$A$25,0)),TRUE),NOT(ISNUMBER(G84))),1,0))</x:f>
      </x:c>
      <x:c r="I84" s="28" t="str">
        <x:f>IF(COUNTA(A84:G84)=0,"",IF(AND(H84=0,D84="Approved"),1,0))</x:f>
      </x:c>
    </x:row>
    <x:row r="85">
      <x:c r="A85" s="27"/>
      <x:c r="B85" s="27"/>
      <x:c r="C85" s="27"/>
      <x:c r="D85" s="27"/>
      <x:c r="E85" s="27"/>
      <x:c r="F85" s="27"/>
      <x:c r="G85" s="29"/>
      <x:c r="H85" s="28" t="str">
        <x:f>IF(COUNTA(A85:G85)=0,"",IF(OR(COUNTBLANK(A85:G85)&gt;0,COUNTIFS('Change Register'!$A$6:$A$25,A85)&lt;&gt;1,COUNTIFS($A$6:$A$85,A85,$C$6:$C$85,C85)&lt;&gt;1,IF(COUNTIFS('Change Register'!$A$6:$A$25,A85)=1,B85&lt;&gt;INDEX('Change Register'!$C$6:$C$25,MATCH(A85,'Change Register'!$A$6:$A$25,0)),TRUE),NOT(ISNUMBER(G85))),1,0))</x:f>
      </x:c>
      <x:c r="I85" s="28" t="str">
        <x:f>IF(COUNTA(A85:G85)=0,"",IF(AND(H85=0,D85="Approved"),1,0))</x:f>
      </x:c>
    </x:row>
  </x:sheetData>
  <x:conditionalFormatting sqref="H6:H85">
    <x:cfRule type="cellIs" dxfId="2" priority="1" operator="greaterThan">
      <x:formula>0</x:formula>
    </x:cfRule>
  </x:conditionalFormatting>
  <x:dataValidations count="1">
    <x:dataValidation type="list" sqref="D6:D85">
      <x:formula1>"Not approved,Approved,Rejected"</x:formula1>
    </x:dataValidation>
  </x:dataValidations>
  <x:pageMargins left="0.7" right="0.7" top="0.75" bottom="0.75" header="0.3" footer="0.3"/>
  <x:tableParts count="1">
    <x:tablePart xmlns:r="http://schemas.openxmlformats.org/officeDocument/2006/relationships" r:id="Rf48747338a0845e5"/>
  </x:tableParts>
</x:worksheet>
</file>

<file path=xl/worksheets/sheet5.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19" hidden="0" customWidth="1"/>
    <x:col min="2" max="2" width="19" hidden="0" customWidth="1"/>
    <x:col min="3" max="3" width="19" hidden="0" customWidth="1"/>
    <x:col min="4" max="4" width="19" hidden="0" customWidth="1"/>
    <x:col min="5" max="5" width="19" hidden="0" customWidth="1"/>
    <x:col min="6" max="6" width="19" hidden="0" customWidth="1"/>
    <x:col min="7" max="7" width="19" hidden="0" customWidth="1"/>
    <x:col min="8" max="8" width="19" hidden="0" customWidth="1"/>
    <x:col min="9" max="9" width="19" hidden="0" customWidth="1"/>
    <x:col min="10" max="10" width="19" hidden="0" customWidth="1"/>
    <x:col min="11" max="11" width="19" hidden="0" customWidth="1"/>
    <x:col min="12" max="12" width="19" hidden="0" customWidth="1"/>
    <x:col min="13" max="13" width="19" hidden="0" customWidth="1"/>
    <x:col min="14" max="14" width="19" hidden="0" customWidth="1"/>
  </x:cols>
  <x:sheetData>
    <x:row r="1" ht="25" customHeight="1">
      <x:c r="A1" s="2"/>
      <x:c r="B1" s="2"/>
      <x:c r="C1" s="2"/>
      <x:c r="D1" s="2"/>
      <x:c r="E1" s="2"/>
      <x:c r="F1" s="2"/>
      <x:c r="G1" s="2"/>
      <x:c r="H1" s="2"/>
      <x:c r="I1" s="2"/>
      <x:c r="J1" s="2"/>
      <x:c r="K1" s="2"/>
      <x:c r="L1" s="2"/>
      <x:c r="M1" s="2"/>
      <x:c r="N1" s="2"/>
    </x:row>
    <x:row r="2" ht="25" customHeight="1">
      <x:c r="A2" s="3" t="str">
        <x:v>Lot Market Scope</x:v>
      </x:c>
      <x:c r="B2" s="2"/>
      <x:c r="C2" s="2"/>
      <x:c r="D2" s="2"/>
      <x:c r="E2" s="2"/>
      <x:c r="F2" s="2"/>
      <x:c r="G2" s="2"/>
      <x:c r="H2" s="2"/>
      <x:c r="I2" s="2"/>
      <x:c r="J2" s="2"/>
      <x:c r="K2" s="2"/>
      <x:c r="L2" s="2"/>
      <x:c r="M2" s="2"/>
      <x:c r="N2" s="2"/>
    </x:row>
    <x:row r="3" ht="25" customHeight="1">
      <x:c r="A3" s="4"/>
      <x:c r="B3" s="4"/>
      <x:c r="C3" s="4"/>
      <x:c r="D3" s="4"/>
      <x:c r="E3" s="4"/>
      <x:c r="F3" s="4"/>
      <x:c r="G3" s="4"/>
      <x:c r="H3" s="4"/>
      <x:c r="I3" s="4"/>
      <x:c r="J3" s="4"/>
      <x:c r="K3" s="4"/>
      <x:c r="L3" s="4"/>
      <x:c r="M3" s="4"/>
      <x:c r="N3" s="4"/>
    </x:row>
    <x:row r="4" ht="25" customHeight="1">
      <x:c r="A4" s="2"/>
      <x:c r="B4" s="2"/>
      <x:c r="C4" s="2"/>
      <x:c r="D4" s="2"/>
      <x:c r="E4" s="2"/>
      <x:c r="F4" s="2"/>
      <x:c r="G4" s="2"/>
      <x:c r="H4" s="2"/>
      <x:c r="I4" s="2"/>
      <x:c r="J4" s="2"/>
      <x:c r="K4" s="2"/>
      <x:c r="L4" s="2"/>
      <x:c r="M4" s="2"/>
      <x:c r="N4" s="2"/>
    </x:row>
    <x:row r="5" ht="48" customHeight="1">
      <x:c r="A5" s="14" t="str">
        <x:v>Scope ID</x:v>
      </x:c>
      <x:c r="B5" s="15" t="str">
        <x:v>Change ID</x:v>
      </x:c>
      <x:c r="C5" s="15" t="str">
        <x:v>Market</x:v>
      </x:c>
      <x:c r="D5" s="15" t="str">
        <x:v>Lot key</x:v>
      </x:c>
      <x:c r="E5" s="15" t="str">
        <x:v>Affected units</x:v>
      </x:c>
      <x:c r="F5" s="15" t="str">
        <x:v>Production state</x:v>
      </x:c>
      <x:c r="G5" s="15" t="str">
        <x:v>Disposition</x:v>
      </x:c>
      <x:c r="H5" s="15" t="str">
        <x:v>Regional owner</x:v>
      </x:c>
      <x:c r="I5" s="15" t="str">
        <x:v>Installed proof</x:v>
      </x:c>
      <x:c r="J5" s="15" t="str">
        <x:v>Evidence URL</x:v>
      </x:c>
      <x:c r="K5" s="16" t="str">
        <x:v>Input issue</x:v>
      </x:c>
      <x:c r="L5" s="2"/>
      <x:c r="M5" s="2"/>
      <x:c r="N5" s="2"/>
    </x:row>
    <x:row r="6" ht="25" customHeight="1">
      <x:c r="A6" s="17" t="str">
        <x:v>SC-001</x:v>
      </x:c>
      <x:c r="B6" s="17" t="str">
        <x:v>CH-001</x:v>
      </x:c>
      <x:c r="C6" s="17" t="str">
        <x:v>US</x:v>
      </x:c>
      <x:c r="D6" s="17" t="str">
        <x:v>LOT-BOX-A</x:v>
      </x:c>
      <x:c r="E6" s="21" t="n">
        <x:v>1000</x:v>
      </x:c>
      <x:c r="F6" s="17" t="str">
        <x:v>Unstarted</x:v>
      </x:c>
      <x:c r="G6" s="17" t="str">
        <x:v>Hold</x:v>
      </x:c>
      <x:c r="H6" s="17" t="str">
        <x:v>Regional owner</x:v>
      </x:c>
      <x:c r="I6" s="17" t="str">
        <x:v>BOX-R1</x:v>
      </x:c>
      <x:c r="J6" s="17" t="str"/>
      <x:c r="K6" s="18" t="n">
        <x:f>IF(COUNTA(A6:J6)=0,"",IF(OR(COUNTBLANK(A6:J6)&gt;0,COUNTIFS($A$6:$A$45,A6)&lt;&gt;1,COUNTIFS('Change Register'!$A$6:$A$25,B6)&lt;&gt;1,NOT(ISNUMBER(E6)),IF(ISNUMBER(E6),OR(E6&lt;0,E6&lt;&gt;INT(E6)),FALSE)),1,0))</x:f>
        <x:v>1</x:v>
      </x:c>
      <x:c r="L6" s="2"/>
      <x:c r="M6" s="2"/>
      <x:c r="N6" s="2"/>
    </x:row>
    <x:row r="7" ht="25" customHeight="1">
      <x:c r="A7" s="17" t="str">
        <x:v>SC-002</x:v>
      </x:c>
      <x:c r="B7" s="17" t="str">
        <x:v>CH-002</x:v>
      </x:c>
      <x:c r="C7" s="17" t="str">
        <x:v>TW</x:v>
      </x:c>
      <x:c r="D7" s="17" t="str">
        <x:v>LOT-INSERT-TW</x:v>
      </x:c>
      <x:c r="E7" s="21" t="n">
        <x:v>200</x:v>
      </x:c>
      <x:c r="F7" s="17" t="str">
        <x:v>Packed</x:v>
      </x:c>
      <x:c r="G7" s="17" t="str">
        <x:v>Hold</x:v>
      </x:c>
      <x:c r="H7" s="17" t="str">
        <x:v>Regional owner</x:v>
      </x:c>
      <x:c r="I7" s="17" t="str">
        <x:v>INSERT-R1</x:v>
      </x:c>
      <x:c r="J7" s="17" t="str"/>
      <x:c r="K7" s="18" t="n">
        <x:f>IF(COUNTA(A7:J7)=0,"",IF(OR(COUNTBLANK(A7:J7)&gt;0,COUNTIFS($A$6:$A$45,A7)&lt;&gt;1,COUNTIFS('Change Register'!$A$6:$A$25,B7)&lt;&gt;1,NOT(ISNUMBER(E7)),IF(ISNUMBER(E7),OR(E7&lt;0,E7&lt;&gt;INT(E7)),FALSE)),1,0))</x:f>
        <x:v>1</x:v>
      </x:c>
      <x:c r="L7" s="2"/>
      <x:c r="M7" s="2"/>
      <x:c r="N7" s="2"/>
    </x:row>
    <x:row r="8" ht="25" customHeight="1">
      <x:c r="A8" s="17" t="str">
        <x:v>SC-003</x:v>
      </x:c>
      <x:c r="B8" s="17" t="str">
        <x:v>CH-002</x:v>
      </x:c>
      <x:c r="C8" s="17" t="str">
        <x:v>KR</x:v>
      </x:c>
      <x:c r="D8" s="17" t="str">
        <x:v>LOT-INSERT-KR</x:v>
      </x:c>
      <x:c r="E8" s="21" t="n">
        <x:v>200</x:v>
      </x:c>
      <x:c r="F8" s="17" t="str">
        <x:v>Unstarted</x:v>
      </x:c>
      <x:c r="G8" s="17" t="str">
        <x:v>Hold</x:v>
      </x:c>
      <x:c r="H8" s="17" t="str">
        <x:v>Regional owner</x:v>
      </x:c>
      <x:c r="I8" s="17" t="str">
        <x:v>INSERT-R1</x:v>
      </x:c>
      <x:c r="J8" s="17" t="str"/>
      <x:c r="K8" s="18" t="n">
        <x:f>IF(COUNTA(A8:J8)=0,"",IF(OR(COUNTBLANK(A8:J8)&gt;0,COUNTIFS($A$6:$A$45,A8)&lt;&gt;1,COUNTIFS('Change Register'!$A$6:$A$25,B8)&lt;&gt;1,NOT(ISNUMBER(E8)),IF(ISNUMBER(E8),OR(E8&lt;0,E8&lt;&gt;INT(E8)),FALSE)),1,0))</x:f>
        <x:v>1</x:v>
      </x:c>
      <x:c r="L8" s="2"/>
      <x:c r="M8" s="2"/>
      <x:c r="N8" s="2"/>
    </x:row>
    <x:row r="9" ht="25" customHeight="1">
      <x:c r="A9" s="17"/>
      <x:c r="B9" s="17"/>
      <x:c r="C9" s="17"/>
      <x:c r="D9" s="17"/>
      <x:c r="E9" s="21"/>
      <x:c r="F9" s="17"/>
      <x:c r="G9" s="17"/>
      <x:c r="H9" s="17"/>
      <x:c r="I9" s="17"/>
      <x:c r="J9" s="17"/>
      <x:c r="K9" s="18" t="str">
        <x:f>IF(COUNTA(A9:J9)=0,"",IF(OR(COUNTBLANK(A9:J9)&gt;0,COUNTIFS($A$6:$A$45,A9)&lt;&gt;1,COUNTIFS('Change Register'!$A$6:$A$25,B9)&lt;&gt;1,NOT(ISNUMBER(E9)),IF(ISNUMBER(E9),OR(E9&lt;0,E9&lt;&gt;INT(E9)),FALSE)),1,0))</x:f>
      </x:c>
      <x:c r="L9" s="2"/>
      <x:c r="M9" s="2"/>
      <x:c r="N9" s="2"/>
    </x:row>
    <x:row r="10" ht="25" customHeight="1">
      <x:c r="A10" s="17"/>
      <x:c r="B10" s="17"/>
      <x:c r="C10" s="17"/>
      <x:c r="D10" s="17"/>
      <x:c r="E10" s="21"/>
      <x:c r="F10" s="17"/>
      <x:c r="G10" s="17"/>
      <x:c r="H10" s="17"/>
      <x:c r="I10" s="17"/>
      <x:c r="J10" s="17"/>
      <x:c r="K10" s="18" t="str">
        <x:f>IF(COUNTA(A10:J10)=0,"",IF(OR(COUNTBLANK(A10:J10)&gt;0,COUNTIFS($A$6:$A$45,A10)&lt;&gt;1,COUNTIFS('Change Register'!$A$6:$A$25,B10)&lt;&gt;1,NOT(ISNUMBER(E10)),IF(ISNUMBER(E10),OR(E10&lt;0,E10&lt;&gt;INT(E10)),FALSE)),1,0))</x:f>
      </x:c>
      <x:c r="L10" s="2"/>
      <x:c r="M10" s="2"/>
      <x:c r="N10" s="2"/>
    </x:row>
    <x:row r="11" ht="25" customHeight="1">
      <x:c r="A11" s="17"/>
      <x:c r="B11" s="17"/>
      <x:c r="C11" s="17"/>
      <x:c r="D11" s="17"/>
      <x:c r="E11" s="21"/>
      <x:c r="F11" s="17"/>
      <x:c r="G11" s="17"/>
      <x:c r="H11" s="17"/>
      <x:c r="I11" s="17"/>
      <x:c r="J11" s="17"/>
      <x:c r="K11" s="18" t="str">
        <x:f>IF(COUNTA(A11:J11)=0,"",IF(OR(COUNTBLANK(A11:J11)&gt;0,COUNTIFS($A$6:$A$45,A11)&lt;&gt;1,COUNTIFS('Change Register'!$A$6:$A$25,B11)&lt;&gt;1,NOT(ISNUMBER(E11)),IF(ISNUMBER(E11),OR(E11&lt;0,E11&lt;&gt;INT(E11)),FALSE)),1,0))</x:f>
      </x:c>
      <x:c r="L11" s="2"/>
      <x:c r="M11" s="2"/>
      <x:c r="N11" s="2"/>
    </x:row>
    <x:row r="12" ht="25" customHeight="1">
      <x:c r="A12" s="17"/>
      <x:c r="B12" s="17"/>
      <x:c r="C12" s="17"/>
      <x:c r="D12" s="17"/>
      <x:c r="E12" s="21"/>
      <x:c r="F12" s="17"/>
      <x:c r="G12" s="17"/>
      <x:c r="H12" s="17"/>
      <x:c r="I12" s="17"/>
      <x:c r="J12" s="17"/>
      <x:c r="K12" s="18" t="str">
        <x:f>IF(COUNTA(A12:J12)=0,"",IF(OR(COUNTBLANK(A12:J12)&gt;0,COUNTIFS($A$6:$A$45,A12)&lt;&gt;1,COUNTIFS('Change Register'!$A$6:$A$25,B12)&lt;&gt;1,NOT(ISNUMBER(E12)),IF(ISNUMBER(E12),OR(E12&lt;0,E12&lt;&gt;INT(E12)),FALSE)),1,0))</x:f>
      </x:c>
      <x:c r="L12" s="2"/>
      <x:c r="M12" s="2"/>
      <x:c r="N12" s="2"/>
    </x:row>
    <x:row r="13" ht="25" customHeight="1">
      <x:c r="A13" s="17"/>
      <x:c r="B13" s="17"/>
      <x:c r="C13" s="17"/>
      <x:c r="D13" s="17"/>
      <x:c r="E13" s="21"/>
      <x:c r="F13" s="17"/>
      <x:c r="G13" s="17"/>
      <x:c r="H13" s="17"/>
      <x:c r="I13" s="17"/>
      <x:c r="J13" s="17"/>
      <x:c r="K13" s="18" t="str">
        <x:f>IF(COUNTA(A13:J13)=0,"",IF(OR(COUNTBLANK(A13:J13)&gt;0,COUNTIFS($A$6:$A$45,A13)&lt;&gt;1,COUNTIFS('Change Register'!$A$6:$A$25,B13)&lt;&gt;1,NOT(ISNUMBER(E13)),IF(ISNUMBER(E13),OR(E13&lt;0,E13&lt;&gt;INT(E13)),FALSE)),1,0))</x:f>
      </x:c>
      <x:c r="L13" s="2"/>
      <x:c r="M13" s="2"/>
      <x:c r="N13" s="2"/>
    </x:row>
    <x:row r="14" ht="25" customHeight="1">
      <x:c r="A14" s="17"/>
      <x:c r="B14" s="17"/>
      <x:c r="C14" s="17"/>
      <x:c r="D14" s="17"/>
      <x:c r="E14" s="21"/>
      <x:c r="F14" s="17"/>
      <x:c r="G14" s="17"/>
      <x:c r="H14" s="17"/>
      <x:c r="I14" s="17"/>
      <x:c r="J14" s="17"/>
      <x:c r="K14" s="18" t="str">
        <x:f>IF(COUNTA(A14:J14)=0,"",IF(OR(COUNTBLANK(A14:J14)&gt;0,COUNTIFS($A$6:$A$45,A14)&lt;&gt;1,COUNTIFS('Change Register'!$A$6:$A$25,B14)&lt;&gt;1,NOT(ISNUMBER(E14)),IF(ISNUMBER(E14),OR(E14&lt;0,E14&lt;&gt;INT(E14)),FALSE)),1,0))</x:f>
      </x:c>
      <x:c r="L14" s="2"/>
      <x:c r="M14" s="2"/>
      <x:c r="N14" s="2"/>
    </x:row>
    <x:row r="15" ht="25" customHeight="1">
      <x:c r="A15" s="17"/>
      <x:c r="B15" s="17"/>
      <x:c r="C15" s="17"/>
      <x:c r="D15" s="17"/>
      <x:c r="E15" s="21"/>
      <x:c r="F15" s="17"/>
      <x:c r="G15" s="17"/>
      <x:c r="H15" s="17"/>
      <x:c r="I15" s="17"/>
      <x:c r="J15" s="17"/>
      <x:c r="K15" s="18" t="str">
        <x:f>IF(COUNTA(A15:J15)=0,"",IF(OR(COUNTBLANK(A15:J15)&gt;0,COUNTIFS($A$6:$A$45,A15)&lt;&gt;1,COUNTIFS('Change Register'!$A$6:$A$25,B15)&lt;&gt;1,NOT(ISNUMBER(E15)),IF(ISNUMBER(E15),OR(E15&lt;0,E15&lt;&gt;INT(E15)),FALSE)),1,0))</x:f>
      </x:c>
      <x:c r="L15" s="2"/>
      <x:c r="M15" s="2"/>
      <x:c r="N15" s="2"/>
    </x:row>
    <x:row r="16" ht="25" customHeight="1">
      <x:c r="A16" s="17"/>
      <x:c r="B16" s="17"/>
      <x:c r="C16" s="17"/>
      <x:c r="D16" s="17"/>
      <x:c r="E16" s="21"/>
      <x:c r="F16" s="17"/>
      <x:c r="G16" s="17"/>
      <x:c r="H16" s="17"/>
      <x:c r="I16" s="17"/>
      <x:c r="J16" s="17"/>
      <x:c r="K16" s="18" t="str">
        <x:f>IF(COUNTA(A16:J16)=0,"",IF(OR(COUNTBLANK(A16:J16)&gt;0,COUNTIFS($A$6:$A$45,A16)&lt;&gt;1,COUNTIFS('Change Register'!$A$6:$A$25,B16)&lt;&gt;1,NOT(ISNUMBER(E16)),IF(ISNUMBER(E16),OR(E16&lt;0,E16&lt;&gt;INT(E16)),FALSE)),1,0))</x:f>
      </x:c>
      <x:c r="L16" s="2"/>
      <x:c r="M16" s="2"/>
      <x:c r="N16" s="2"/>
    </x:row>
    <x:row r="17" ht="25" customHeight="1">
      <x:c r="A17" s="17"/>
      <x:c r="B17" s="17"/>
      <x:c r="C17" s="17"/>
      <x:c r="D17" s="17"/>
      <x:c r="E17" s="21"/>
      <x:c r="F17" s="17"/>
      <x:c r="G17" s="17"/>
      <x:c r="H17" s="17"/>
      <x:c r="I17" s="17"/>
      <x:c r="J17" s="17"/>
      <x:c r="K17" s="18" t="str">
        <x:f>IF(COUNTA(A17:J17)=0,"",IF(OR(COUNTBLANK(A17:J17)&gt;0,COUNTIFS($A$6:$A$45,A17)&lt;&gt;1,COUNTIFS('Change Register'!$A$6:$A$25,B17)&lt;&gt;1,NOT(ISNUMBER(E17)),IF(ISNUMBER(E17),OR(E17&lt;0,E17&lt;&gt;INT(E17)),FALSE)),1,0))</x:f>
      </x:c>
      <x:c r="L17" s="2"/>
      <x:c r="M17" s="2"/>
      <x:c r="N17" s="2"/>
    </x:row>
    <x:row r="18" ht="25" customHeight="1">
      <x:c r="A18" s="17"/>
      <x:c r="B18" s="17"/>
      <x:c r="C18" s="17"/>
      <x:c r="D18" s="17"/>
      <x:c r="E18" s="21"/>
      <x:c r="F18" s="17"/>
      <x:c r="G18" s="17"/>
      <x:c r="H18" s="17"/>
      <x:c r="I18" s="17"/>
      <x:c r="J18" s="17"/>
      <x:c r="K18" s="18" t="str">
        <x:f>IF(COUNTA(A18:J18)=0,"",IF(OR(COUNTBLANK(A18:J18)&gt;0,COUNTIFS($A$6:$A$45,A18)&lt;&gt;1,COUNTIFS('Change Register'!$A$6:$A$25,B18)&lt;&gt;1,NOT(ISNUMBER(E18)),IF(ISNUMBER(E18),OR(E18&lt;0,E18&lt;&gt;INT(E18)),FALSE)),1,0))</x:f>
      </x:c>
      <x:c r="L18" s="2"/>
      <x:c r="M18" s="2"/>
      <x:c r="N18" s="2"/>
    </x:row>
    <x:row r="19" ht="25" customHeight="1">
      <x:c r="A19" s="17"/>
      <x:c r="B19" s="17"/>
      <x:c r="C19" s="17"/>
      <x:c r="D19" s="17"/>
      <x:c r="E19" s="21"/>
      <x:c r="F19" s="17"/>
      <x:c r="G19" s="17"/>
      <x:c r="H19" s="17"/>
      <x:c r="I19" s="17"/>
      <x:c r="J19" s="17"/>
      <x:c r="K19" s="18" t="str">
        <x:f>IF(COUNTA(A19:J19)=0,"",IF(OR(COUNTBLANK(A19:J19)&gt;0,COUNTIFS($A$6:$A$45,A19)&lt;&gt;1,COUNTIFS('Change Register'!$A$6:$A$25,B19)&lt;&gt;1,NOT(ISNUMBER(E19)),IF(ISNUMBER(E19),OR(E19&lt;0,E19&lt;&gt;INT(E19)),FALSE)),1,0))</x:f>
      </x:c>
      <x:c r="L19" s="2"/>
      <x:c r="M19" s="2"/>
      <x:c r="N19" s="2"/>
    </x:row>
    <x:row r="20" ht="25" customHeight="1">
      <x:c r="A20" s="17"/>
      <x:c r="B20" s="17"/>
      <x:c r="C20" s="17"/>
      <x:c r="D20" s="17"/>
      <x:c r="E20" s="21"/>
      <x:c r="F20" s="17"/>
      <x:c r="G20" s="17"/>
      <x:c r="H20" s="17"/>
      <x:c r="I20" s="17"/>
      <x:c r="J20" s="17"/>
      <x:c r="K20" s="18" t="str">
        <x:f>IF(COUNTA(A20:J20)=0,"",IF(OR(COUNTBLANK(A20:J20)&gt;0,COUNTIFS($A$6:$A$45,A20)&lt;&gt;1,COUNTIFS('Change Register'!$A$6:$A$25,B20)&lt;&gt;1,NOT(ISNUMBER(E20)),IF(ISNUMBER(E20),OR(E20&lt;0,E20&lt;&gt;INT(E20)),FALSE)),1,0))</x:f>
      </x:c>
      <x:c r="L20" s="2"/>
      <x:c r="M20" s="2"/>
      <x:c r="N20" s="2"/>
    </x:row>
    <x:row r="21" ht="25" customHeight="1">
      <x:c r="A21" s="17"/>
      <x:c r="B21" s="17"/>
      <x:c r="C21" s="17"/>
      <x:c r="D21" s="17"/>
      <x:c r="E21" s="21"/>
      <x:c r="F21" s="17"/>
      <x:c r="G21" s="17"/>
      <x:c r="H21" s="17"/>
      <x:c r="I21" s="17"/>
      <x:c r="J21" s="17"/>
      <x:c r="K21" s="18" t="str">
        <x:f>IF(COUNTA(A21:J21)=0,"",IF(OR(COUNTBLANK(A21:J21)&gt;0,COUNTIFS($A$6:$A$45,A21)&lt;&gt;1,COUNTIFS('Change Register'!$A$6:$A$25,B21)&lt;&gt;1,NOT(ISNUMBER(E21)),IF(ISNUMBER(E21),OR(E21&lt;0,E21&lt;&gt;INT(E21)),FALSE)),1,0))</x:f>
      </x:c>
      <x:c r="L21" s="2"/>
      <x:c r="M21" s="2"/>
      <x:c r="N21" s="2"/>
    </x:row>
    <x:row r="22" ht="25" customHeight="1">
      <x:c r="A22" s="17"/>
      <x:c r="B22" s="17"/>
      <x:c r="C22" s="17"/>
      <x:c r="D22" s="17"/>
      <x:c r="E22" s="21"/>
      <x:c r="F22" s="17"/>
      <x:c r="G22" s="17"/>
      <x:c r="H22" s="17"/>
      <x:c r="I22" s="17"/>
      <x:c r="J22" s="17"/>
      <x:c r="K22" s="18" t="str">
        <x:f>IF(COUNTA(A22:J22)=0,"",IF(OR(COUNTBLANK(A22:J22)&gt;0,COUNTIFS($A$6:$A$45,A22)&lt;&gt;1,COUNTIFS('Change Register'!$A$6:$A$25,B22)&lt;&gt;1,NOT(ISNUMBER(E22)),IF(ISNUMBER(E22),OR(E22&lt;0,E22&lt;&gt;INT(E22)),FALSE)),1,0))</x:f>
      </x:c>
      <x:c r="L22" s="2"/>
      <x:c r="M22" s="2"/>
      <x:c r="N22" s="2"/>
    </x:row>
    <x:row r="23" ht="25" customHeight="1">
      <x:c r="A23" s="17"/>
      <x:c r="B23" s="17"/>
      <x:c r="C23" s="17"/>
      <x:c r="D23" s="17"/>
      <x:c r="E23" s="21"/>
      <x:c r="F23" s="17"/>
      <x:c r="G23" s="17"/>
      <x:c r="H23" s="17"/>
      <x:c r="I23" s="17"/>
      <x:c r="J23" s="17"/>
      <x:c r="K23" s="18" t="str">
        <x:f>IF(COUNTA(A23:J23)=0,"",IF(OR(COUNTBLANK(A23:J23)&gt;0,COUNTIFS($A$6:$A$45,A23)&lt;&gt;1,COUNTIFS('Change Register'!$A$6:$A$25,B23)&lt;&gt;1,NOT(ISNUMBER(E23)),IF(ISNUMBER(E23),OR(E23&lt;0,E23&lt;&gt;INT(E23)),FALSE)),1,0))</x:f>
      </x:c>
      <x:c r="L23" s="2"/>
      <x:c r="M23" s="2"/>
      <x:c r="N23" s="2"/>
    </x:row>
    <x:row r="24" ht="25" customHeight="1">
      <x:c r="A24" s="17"/>
      <x:c r="B24" s="17"/>
      <x:c r="C24" s="17"/>
      <x:c r="D24" s="17"/>
      <x:c r="E24" s="21"/>
      <x:c r="F24" s="17"/>
      <x:c r="G24" s="17"/>
      <x:c r="H24" s="17"/>
      <x:c r="I24" s="17"/>
      <x:c r="J24" s="17"/>
      <x:c r="K24" s="18" t="str">
        <x:f>IF(COUNTA(A24:J24)=0,"",IF(OR(COUNTBLANK(A24:J24)&gt;0,COUNTIFS($A$6:$A$45,A24)&lt;&gt;1,COUNTIFS('Change Register'!$A$6:$A$25,B24)&lt;&gt;1,NOT(ISNUMBER(E24)),IF(ISNUMBER(E24),OR(E24&lt;0,E24&lt;&gt;INT(E24)),FALSE)),1,0))</x:f>
      </x:c>
      <x:c r="L24" s="2"/>
      <x:c r="M24" s="2"/>
      <x:c r="N24" s="2"/>
    </x:row>
    <x:row r="25" ht="25" customHeight="1">
      <x:c r="A25" s="17"/>
      <x:c r="B25" s="17"/>
      <x:c r="C25" s="17"/>
      <x:c r="D25" s="17"/>
      <x:c r="E25" s="21"/>
      <x:c r="F25" s="17"/>
      <x:c r="G25" s="17"/>
      <x:c r="H25" s="17"/>
      <x:c r="I25" s="17"/>
      <x:c r="J25" s="17"/>
      <x:c r="K25" s="18" t="str">
        <x:f>IF(COUNTA(A25:J25)=0,"",IF(OR(COUNTBLANK(A25:J25)&gt;0,COUNTIFS($A$6:$A$45,A25)&lt;&gt;1,COUNTIFS('Change Register'!$A$6:$A$25,B25)&lt;&gt;1,NOT(ISNUMBER(E25)),IF(ISNUMBER(E25),OR(E25&lt;0,E25&lt;&gt;INT(E25)),FALSE)),1,0))</x:f>
      </x:c>
      <x:c r="L25" s="2"/>
      <x:c r="M25" s="2"/>
      <x:c r="N25" s="2"/>
    </x:row>
    <x:row r="26" ht="25" customHeight="1">
      <x:c r="A26" s="17"/>
      <x:c r="B26" s="17"/>
      <x:c r="C26" s="17"/>
      <x:c r="D26" s="17"/>
      <x:c r="E26" s="21"/>
      <x:c r="F26" s="17"/>
      <x:c r="G26" s="17"/>
      <x:c r="H26" s="17"/>
      <x:c r="I26" s="17"/>
      <x:c r="J26" s="17"/>
      <x:c r="K26" s="18" t="str">
        <x:f>IF(COUNTA(A26:J26)=0,"",IF(OR(COUNTBLANK(A26:J26)&gt;0,COUNTIFS($A$6:$A$45,A26)&lt;&gt;1,COUNTIFS('Change Register'!$A$6:$A$25,B26)&lt;&gt;1,NOT(ISNUMBER(E26)),IF(ISNUMBER(E26),OR(E26&lt;0,E26&lt;&gt;INT(E26)),FALSE)),1,0))</x:f>
      </x:c>
      <x:c r="L26" s="2"/>
      <x:c r="M26" s="2"/>
      <x:c r="N26" s="2"/>
    </x:row>
    <x:row r="27" ht="25" customHeight="1">
      <x:c r="A27" s="17"/>
      <x:c r="B27" s="17"/>
      <x:c r="C27" s="17"/>
      <x:c r="D27" s="17"/>
      <x:c r="E27" s="21"/>
      <x:c r="F27" s="17"/>
      <x:c r="G27" s="17"/>
      <x:c r="H27" s="17"/>
      <x:c r="I27" s="17"/>
      <x:c r="J27" s="17"/>
      <x:c r="K27" s="18" t="str">
        <x:f>IF(COUNTA(A27:J27)=0,"",IF(OR(COUNTBLANK(A27:J27)&gt;0,COUNTIFS($A$6:$A$45,A27)&lt;&gt;1,COUNTIFS('Change Register'!$A$6:$A$25,B27)&lt;&gt;1,NOT(ISNUMBER(E27)),IF(ISNUMBER(E27),OR(E27&lt;0,E27&lt;&gt;INT(E27)),FALSE)),1,0))</x:f>
      </x:c>
      <x:c r="L27" s="2"/>
      <x:c r="M27" s="2"/>
      <x:c r="N27" s="2"/>
    </x:row>
    <x:row r="28" ht="25" customHeight="1">
      <x:c r="A28" s="17"/>
      <x:c r="B28" s="17"/>
      <x:c r="C28" s="17"/>
      <x:c r="D28" s="17"/>
      <x:c r="E28" s="21"/>
      <x:c r="F28" s="17"/>
      <x:c r="G28" s="17"/>
      <x:c r="H28" s="17"/>
      <x:c r="I28" s="17"/>
      <x:c r="J28" s="17"/>
      <x:c r="K28" s="18" t="str">
        <x:f>IF(COUNTA(A28:J28)=0,"",IF(OR(COUNTBLANK(A28:J28)&gt;0,COUNTIFS($A$6:$A$45,A28)&lt;&gt;1,COUNTIFS('Change Register'!$A$6:$A$25,B28)&lt;&gt;1,NOT(ISNUMBER(E28)),IF(ISNUMBER(E28),OR(E28&lt;0,E28&lt;&gt;INT(E28)),FALSE)),1,0))</x:f>
      </x:c>
      <x:c r="L28" s="2"/>
      <x:c r="M28" s="2"/>
      <x:c r="N28" s="2"/>
    </x:row>
    <x:row r="29" ht="25" customHeight="1">
      <x:c r="A29" s="17"/>
      <x:c r="B29" s="17"/>
      <x:c r="C29" s="17"/>
      <x:c r="D29" s="17"/>
      <x:c r="E29" s="21"/>
      <x:c r="F29" s="17"/>
      <x:c r="G29" s="17"/>
      <x:c r="H29" s="17"/>
      <x:c r="I29" s="17"/>
      <x:c r="J29" s="17"/>
      <x:c r="K29" s="18" t="str">
        <x:f>IF(COUNTA(A29:J29)=0,"",IF(OR(COUNTBLANK(A29:J29)&gt;0,COUNTIFS($A$6:$A$45,A29)&lt;&gt;1,COUNTIFS('Change Register'!$A$6:$A$25,B29)&lt;&gt;1,NOT(ISNUMBER(E29)),IF(ISNUMBER(E29),OR(E29&lt;0,E29&lt;&gt;INT(E29)),FALSE)),1,0))</x:f>
      </x:c>
      <x:c r="L29" s="2"/>
      <x:c r="M29" s="2"/>
      <x:c r="N29" s="2"/>
    </x:row>
    <x:row r="30" ht="25" customHeight="1">
      <x:c r="A30" s="17"/>
      <x:c r="B30" s="17"/>
      <x:c r="C30" s="17"/>
      <x:c r="D30" s="17"/>
      <x:c r="E30" s="21"/>
      <x:c r="F30" s="17"/>
      <x:c r="G30" s="17"/>
      <x:c r="H30" s="17"/>
      <x:c r="I30" s="17"/>
      <x:c r="J30" s="17"/>
      <x:c r="K30" s="18" t="str">
        <x:f>IF(COUNTA(A30:J30)=0,"",IF(OR(COUNTBLANK(A30:J30)&gt;0,COUNTIFS($A$6:$A$45,A30)&lt;&gt;1,COUNTIFS('Change Register'!$A$6:$A$25,B30)&lt;&gt;1,NOT(ISNUMBER(E30)),IF(ISNUMBER(E30),OR(E30&lt;0,E30&lt;&gt;INT(E30)),FALSE)),1,0))</x:f>
      </x:c>
      <x:c r="L30" s="2"/>
      <x:c r="M30" s="2"/>
      <x:c r="N30" s="2"/>
    </x:row>
    <x:row r="31" ht="25" customHeight="1">
      <x:c r="A31" s="17"/>
      <x:c r="B31" s="17"/>
      <x:c r="C31" s="17"/>
      <x:c r="D31" s="17"/>
      <x:c r="E31" s="21"/>
      <x:c r="F31" s="17"/>
      <x:c r="G31" s="17"/>
      <x:c r="H31" s="17"/>
      <x:c r="I31" s="17"/>
      <x:c r="J31" s="17"/>
      <x:c r="K31" s="18" t="str">
        <x:f>IF(COUNTA(A31:J31)=0,"",IF(OR(COUNTBLANK(A31:J31)&gt;0,COUNTIFS($A$6:$A$45,A31)&lt;&gt;1,COUNTIFS('Change Register'!$A$6:$A$25,B31)&lt;&gt;1,NOT(ISNUMBER(E31)),IF(ISNUMBER(E31),OR(E31&lt;0,E31&lt;&gt;INT(E31)),FALSE)),1,0))</x:f>
      </x:c>
      <x:c r="L31" s="2"/>
      <x:c r="M31" s="2"/>
      <x:c r="N31" s="2"/>
    </x:row>
    <x:row r="32" ht="25" customHeight="1">
      <x:c r="A32" s="17"/>
      <x:c r="B32" s="17"/>
      <x:c r="C32" s="17"/>
      <x:c r="D32" s="17"/>
      <x:c r="E32" s="21"/>
      <x:c r="F32" s="17"/>
      <x:c r="G32" s="17"/>
      <x:c r="H32" s="17"/>
      <x:c r="I32" s="17"/>
      <x:c r="J32" s="17"/>
      <x:c r="K32" s="18" t="str">
        <x:f>IF(COUNTA(A32:J32)=0,"",IF(OR(COUNTBLANK(A32:J32)&gt;0,COUNTIFS($A$6:$A$45,A32)&lt;&gt;1,COUNTIFS('Change Register'!$A$6:$A$25,B32)&lt;&gt;1,NOT(ISNUMBER(E32)),IF(ISNUMBER(E32),OR(E32&lt;0,E32&lt;&gt;INT(E32)),FALSE)),1,0))</x:f>
      </x:c>
      <x:c r="L32" s="2"/>
      <x:c r="M32" s="2"/>
      <x:c r="N32" s="2"/>
    </x:row>
    <x:row r="33" ht="25" customHeight="1">
      <x:c r="A33" s="17"/>
      <x:c r="B33" s="17"/>
      <x:c r="C33" s="17"/>
      <x:c r="D33" s="17"/>
      <x:c r="E33" s="21"/>
      <x:c r="F33" s="17"/>
      <x:c r="G33" s="17"/>
      <x:c r="H33" s="17"/>
      <x:c r="I33" s="17"/>
      <x:c r="J33" s="17"/>
      <x:c r="K33" s="18" t="str">
        <x:f>IF(COUNTA(A33:J33)=0,"",IF(OR(COUNTBLANK(A33:J33)&gt;0,COUNTIFS($A$6:$A$45,A33)&lt;&gt;1,COUNTIFS('Change Register'!$A$6:$A$25,B33)&lt;&gt;1,NOT(ISNUMBER(E33)),IF(ISNUMBER(E33),OR(E33&lt;0,E33&lt;&gt;INT(E33)),FALSE)),1,0))</x:f>
      </x:c>
      <x:c r="L33" s="2"/>
      <x:c r="M33" s="2"/>
      <x:c r="N33" s="2"/>
    </x:row>
    <x:row r="34" ht="25" customHeight="1">
      <x:c r="A34" s="17"/>
      <x:c r="B34" s="17"/>
      <x:c r="C34" s="17"/>
      <x:c r="D34" s="17"/>
      <x:c r="E34" s="21"/>
      <x:c r="F34" s="17"/>
      <x:c r="G34" s="17"/>
      <x:c r="H34" s="17"/>
      <x:c r="I34" s="17"/>
      <x:c r="J34" s="17"/>
      <x:c r="K34" s="18" t="str">
        <x:f>IF(COUNTA(A34:J34)=0,"",IF(OR(COUNTBLANK(A34:J34)&gt;0,COUNTIFS($A$6:$A$45,A34)&lt;&gt;1,COUNTIFS('Change Register'!$A$6:$A$25,B34)&lt;&gt;1,NOT(ISNUMBER(E34)),IF(ISNUMBER(E34),OR(E34&lt;0,E34&lt;&gt;INT(E34)),FALSE)),1,0))</x:f>
      </x:c>
      <x:c r="L34" s="2"/>
      <x:c r="M34" s="2"/>
      <x:c r="N34" s="2"/>
    </x:row>
    <x:row r="35" ht="25" customHeight="1">
      <x:c r="A35" s="17"/>
      <x:c r="B35" s="17"/>
      <x:c r="C35" s="17"/>
      <x:c r="D35" s="17"/>
      <x:c r="E35" s="21"/>
      <x:c r="F35" s="17"/>
      <x:c r="G35" s="17"/>
      <x:c r="H35" s="17"/>
      <x:c r="I35" s="17"/>
      <x:c r="J35" s="17"/>
      <x:c r="K35" s="18" t="str">
        <x:f>IF(COUNTA(A35:J35)=0,"",IF(OR(COUNTBLANK(A35:J35)&gt;0,COUNTIFS($A$6:$A$45,A35)&lt;&gt;1,COUNTIFS('Change Register'!$A$6:$A$25,B35)&lt;&gt;1,NOT(ISNUMBER(E35)),IF(ISNUMBER(E35),OR(E35&lt;0,E35&lt;&gt;INT(E35)),FALSE)),1,0))</x:f>
      </x:c>
      <x:c r="L35" s="2"/>
      <x:c r="M35" s="2"/>
      <x:c r="N35" s="2"/>
    </x:row>
    <x:row r="36">
      <x:c r="A36" s="27"/>
      <x:c r="B36" s="27"/>
      <x:c r="C36" s="27"/>
      <x:c r="D36" s="27"/>
      <x:c r="E36" s="30"/>
      <x:c r="F36" s="27"/>
      <x:c r="G36" s="27"/>
      <x:c r="H36" s="27"/>
      <x:c r="I36" s="27"/>
      <x:c r="J36" s="27"/>
      <x:c r="K36" s="28" t="str">
        <x:f>IF(COUNTA(A36:J36)=0,"",IF(OR(COUNTBLANK(A36:J36)&gt;0,COUNTIFS($A$6:$A$45,A36)&lt;&gt;1,COUNTIFS('Change Register'!$A$6:$A$25,B36)&lt;&gt;1,NOT(ISNUMBER(E36)),IF(ISNUMBER(E36),OR(E36&lt;0,E36&lt;&gt;INT(E36)),FALSE)),1,0))</x:f>
      </x:c>
    </x:row>
    <x:row r="37">
      <x:c r="A37" s="27"/>
      <x:c r="B37" s="27"/>
      <x:c r="C37" s="27"/>
      <x:c r="D37" s="27"/>
      <x:c r="E37" s="30"/>
      <x:c r="F37" s="27"/>
      <x:c r="G37" s="27"/>
      <x:c r="H37" s="27"/>
      <x:c r="I37" s="27"/>
      <x:c r="J37" s="27"/>
      <x:c r="K37" s="28" t="str">
        <x:f>IF(COUNTA(A37:J37)=0,"",IF(OR(COUNTBLANK(A37:J37)&gt;0,COUNTIFS($A$6:$A$45,A37)&lt;&gt;1,COUNTIFS('Change Register'!$A$6:$A$25,B37)&lt;&gt;1,NOT(ISNUMBER(E37)),IF(ISNUMBER(E37),OR(E37&lt;0,E37&lt;&gt;INT(E37)),FALSE)),1,0))</x:f>
      </x:c>
    </x:row>
    <x:row r="38">
      <x:c r="A38" s="27"/>
      <x:c r="B38" s="27"/>
      <x:c r="C38" s="27"/>
      <x:c r="D38" s="27"/>
      <x:c r="E38" s="30"/>
      <x:c r="F38" s="27"/>
      <x:c r="G38" s="27"/>
      <x:c r="H38" s="27"/>
      <x:c r="I38" s="27"/>
      <x:c r="J38" s="27"/>
      <x:c r="K38" s="28" t="str">
        <x:f>IF(COUNTA(A38:J38)=0,"",IF(OR(COUNTBLANK(A38:J38)&gt;0,COUNTIFS($A$6:$A$45,A38)&lt;&gt;1,COUNTIFS('Change Register'!$A$6:$A$25,B38)&lt;&gt;1,NOT(ISNUMBER(E38)),IF(ISNUMBER(E38),OR(E38&lt;0,E38&lt;&gt;INT(E38)),FALSE)),1,0))</x:f>
      </x:c>
    </x:row>
    <x:row r="39">
      <x:c r="A39" s="27"/>
      <x:c r="B39" s="27"/>
      <x:c r="C39" s="27"/>
      <x:c r="D39" s="27"/>
      <x:c r="E39" s="30"/>
      <x:c r="F39" s="27"/>
      <x:c r="G39" s="27"/>
      <x:c r="H39" s="27"/>
      <x:c r="I39" s="27"/>
      <x:c r="J39" s="27"/>
      <x:c r="K39" s="28" t="str">
        <x:f>IF(COUNTA(A39:J39)=0,"",IF(OR(COUNTBLANK(A39:J39)&gt;0,COUNTIFS($A$6:$A$45,A39)&lt;&gt;1,COUNTIFS('Change Register'!$A$6:$A$25,B39)&lt;&gt;1,NOT(ISNUMBER(E39)),IF(ISNUMBER(E39),OR(E39&lt;0,E39&lt;&gt;INT(E39)),FALSE)),1,0))</x:f>
      </x:c>
    </x:row>
    <x:row r="40">
      <x:c r="A40" s="27"/>
      <x:c r="B40" s="27"/>
      <x:c r="C40" s="27"/>
      <x:c r="D40" s="27"/>
      <x:c r="E40" s="30"/>
      <x:c r="F40" s="27"/>
      <x:c r="G40" s="27"/>
      <x:c r="H40" s="27"/>
      <x:c r="I40" s="27"/>
      <x:c r="J40" s="27"/>
      <x:c r="K40" s="28" t="str">
        <x:f>IF(COUNTA(A40:J40)=0,"",IF(OR(COUNTBLANK(A40:J40)&gt;0,COUNTIFS($A$6:$A$45,A40)&lt;&gt;1,COUNTIFS('Change Register'!$A$6:$A$25,B40)&lt;&gt;1,NOT(ISNUMBER(E40)),IF(ISNUMBER(E40),OR(E40&lt;0,E40&lt;&gt;INT(E40)),FALSE)),1,0))</x:f>
      </x:c>
    </x:row>
    <x:row r="41">
      <x:c r="A41" s="27"/>
      <x:c r="B41" s="27"/>
      <x:c r="C41" s="27"/>
      <x:c r="D41" s="27"/>
      <x:c r="E41" s="30"/>
      <x:c r="F41" s="27"/>
      <x:c r="G41" s="27"/>
      <x:c r="H41" s="27"/>
      <x:c r="I41" s="27"/>
      <x:c r="J41" s="27"/>
      <x:c r="K41" s="28" t="str">
        <x:f>IF(COUNTA(A41:J41)=0,"",IF(OR(COUNTBLANK(A41:J41)&gt;0,COUNTIFS($A$6:$A$45,A41)&lt;&gt;1,COUNTIFS('Change Register'!$A$6:$A$25,B41)&lt;&gt;1,NOT(ISNUMBER(E41)),IF(ISNUMBER(E41),OR(E41&lt;0,E41&lt;&gt;INT(E41)),FALSE)),1,0))</x:f>
      </x:c>
    </x:row>
    <x:row r="42">
      <x:c r="A42" s="27"/>
      <x:c r="B42" s="27"/>
      <x:c r="C42" s="27"/>
      <x:c r="D42" s="27"/>
      <x:c r="E42" s="30"/>
      <x:c r="F42" s="27"/>
      <x:c r="G42" s="27"/>
      <x:c r="H42" s="27"/>
      <x:c r="I42" s="27"/>
      <x:c r="J42" s="27"/>
      <x:c r="K42" s="28" t="str">
        <x:f>IF(COUNTA(A42:J42)=0,"",IF(OR(COUNTBLANK(A42:J42)&gt;0,COUNTIFS($A$6:$A$45,A42)&lt;&gt;1,COUNTIFS('Change Register'!$A$6:$A$25,B42)&lt;&gt;1,NOT(ISNUMBER(E42)),IF(ISNUMBER(E42),OR(E42&lt;0,E42&lt;&gt;INT(E42)),FALSE)),1,0))</x:f>
      </x:c>
    </x:row>
    <x:row r="43">
      <x:c r="A43" s="27"/>
      <x:c r="B43" s="27"/>
      <x:c r="C43" s="27"/>
      <x:c r="D43" s="27"/>
      <x:c r="E43" s="30"/>
      <x:c r="F43" s="27"/>
      <x:c r="G43" s="27"/>
      <x:c r="H43" s="27"/>
      <x:c r="I43" s="27"/>
      <x:c r="J43" s="27"/>
      <x:c r="K43" s="28" t="str">
        <x:f>IF(COUNTA(A43:J43)=0,"",IF(OR(COUNTBLANK(A43:J43)&gt;0,COUNTIFS($A$6:$A$45,A43)&lt;&gt;1,COUNTIFS('Change Register'!$A$6:$A$25,B43)&lt;&gt;1,NOT(ISNUMBER(E43)),IF(ISNUMBER(E43),OR(E43&lt;0,E43&lt;&gt;INT(E43)),FALSE)),1,0))</x:f>
      </x:c>
    </x:row>
    <x:row r="44">
      <x:c r="A44" s="27"/>
      <x:c r="B44" s="27"/>
      <x:c r="C44" s="27"/>
      <x:c r="D44" s="27"/>
      <x:c r="E44" s="30"/>
      <x:c r="F44" s="27"/>
      <x:c r="G44" s="27"/>
      <x:c r="H44" s="27"/>
      <x:c r="I44" s="27"/>
      <x:c r="J44" s="27"/>
      <x:c r="K44" s="28" t="str">
        <x:f>IF(COUNTA(A44:J44)=0,"",IF(OR(COUNTBLANK(A44:J44)&gt;0,COUNTIFS($A$6:$A$45,A44)&lt;&gt;1,COUNTIFS('Change Register'!$A$6:$A$25,B44)&lt;&gt;1,NOT(ISNUMBER(E44)),IF(ISNUMBER(E44),OR(E44&lt;0,E44&lt;&gt;INT(E44)),FALSE)),1,0))</x:f>
      </x:c>
    </x:row>
    <x:row r="45">
      <x:c r="A45" s="27"/>
      <x:c r="B45" s="27"/>
      <x:c r="C45" s="27"/>
      <x:c r="D45" s="27"/>
      <x:c r="E45" s="30"/>
      <x:c r="F45" s="27"/>
      <x:c r="G45" s="27"/>
      <x:c r="H45" s="27"/>
      <x:c r="I45" s="27"/>
      <x:c r="J45" s="27"/>
      <x:c r="K45" s="28" t="str">
        <x:f>IF(COUNTA(A45:J45)=0,"",IF(OR(COUNTBLANK(A45:J45)&gt;0,COUNTIFS($A$6:$A$45,A45)&lt;&gt;1,COUNTIFS('Change Register'!$A$6:$A$25,B45)&lt;&gt;1,NOT(ISNUMBER(E45)),IF(ISNUMBER(E45),OR(E45&lt;0,E45&lt;&gt;INT(E45)),FALSE)),1,0))</x:f>
      </x:c>
    </x:row>
  </x:sheetData>
  <x:conditionalFormatting sqref="K6:K45">
    <x:cfRule type="cellIs" dxfId="3" priority="1" operator="greaterThan">
      <x:formula>0</x:formula>
    </x:cfRule>
  </x:conditionalFormatting>
  <x:dataValidations count="2">
    <x:dataValidation type="list" sqref="F6:F45">
      <x:formula1>"Unstarted,Packed,Dispatched,Mixed"</x:formula1>
    </x:dataValidation>
    <x:dataValidation type="list" sqref="G6:G45">
      <x:formula1>"Hold,Rework,Partial release,Release unchanged"</x:formula1>
    </x:dataValidation>
  </x:dataValidations>
  <x:pageMargins left="0.7" right="0.7" top="0.75" bottom="0.75" header="0.3" footer="0.3"/>
  <x:tableParts count="1">
    <x:tablePart xmlns:r="http://schemas.openxmlformats.org/officeDocument/2006/relationships" r:id="R4488be987a724540"/>
  </x:tableParts>
</x:worksheet>
</file>

<file path=xl/worksheets/sheet6.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9" hidden="0" customWidth="1"/>
    <x:col min="2" max="2" width="19" hidden="0" customWidth="1"/>
    <x:col min="3" max="3" width="19" hidden="0" customWidth="1"/>
    <x:col min="4" max="4" width="19" hidden="0" customWidth="1"/>
    <x:col min="5" max="5" width="19" hidden="0" customWidth="1"/>
    <x:col min="6" max="6" width="19" hidden="0" customWidth="1"/>
    <x:col min="7" max="7" width="19" hidden="0" customWidth="1"/>
    <x:col min="8" max="8" width="39" hidden="0" customWidth="1"/>
    <x:col min="9" max="9" width="19" hidden="0" customWidth="1"/>
    <x:col min="10" max="10" width="19" hidden="0" customWidth="1"/>
    <x:col min="11" max="11" width="19" hidden="0" customWidth="1"/>
    <x:col min="12" max="12" width="19" hidden="0" customWidth="1"/>
    <x:col min="13" max="13" width="19" hidden="0" customWidth="1"/>
    <x:col min="14" max="14" width="19" hidden="0" customWidth="1"/>
  </x:cols>
  <x:sheetData>
    <x:row r="1" ht="25" customHeight="1">
      <x:c r="A1" s="2"/>
      <x:c r="B1" s="2"/>
      <x:c r="C1" s="2"/>
      <x:c r="D1" s="2"/>
      <x:c r="E1" s="2"/>
      <x:c r="F1" s="2"/>
      <x:c r="G1" s="2"/>
      <x:c r="H1" s="2"/>
      <x:c r="I1" s="2"/>
      <x:c r="J1" s="2"/>
      <x:c r="K1" s="2"/>
      <x:c r="L1" s="2"/>
      <x:c r="M1" s="2"/>
      <x:c r="N1" s="2"/>
    </x:row>
    <x:row r="2" ht="25" customHeight="1">
      <x:c r="A2" s="3" t="str">
        <x:v>Exception Queue</x:v>
      </x:c>
      <x:c r="B2" s="2"/>
      <x:c r="C2" s="2"/>
      <x:c r="D2" s="2"/>
      <x:c r="E2" s="2"/>
      <x:c r="F2" s="2"/>
      <x:c r="G2" s="2"/>
      <x:c r="H2" s="2"/>
      <x:c r="I2" s="2"/>
      <x:c r="J2" s="2"/>
      <x:c r="K2" s="2"/>
      <x:c r="L2" s="2"/>
      <x:c r="M2" s="2"/>
      <x:c r="N2" s="2"/>
    </x:row>
    <x:row r="3" ht="25" customHeight="1">
      <x:c r="A3" s="4"/>
      <x:c r="B3" s="4"/>
      <x:c r="C3" s="4"/>
      <x:c r="D3" s="4"/>
      <x:c r="E3" s="4"/>
      <x:c r="F3" s="4"/>
      <x:c r="G3" s="4"/>
      <x:c r="H3" s="4"/>
      <x:c r="I3" s="4"/>
      <x:c r="J3" s="4"/>
      <x:c r="K3" s="4"/>
      <x:c r="L3" s="4"/>
      <x:c r="M3" s="4"/>
      <x:c r="N3" s="4"/>
    </x:row>
    <x:row r="4" ht="25" customHeight="1">
      <x:c r="A4" s="2"/>
      <x:c r="B4" s="2"/>
      <x:c r="C4" s="2"/>
      <x:c r="D4" s="2"/>
      <x:c r="E4" s="2"/>
      <x:c r="F4" s="2"/>
      <x:c r="G4" s="2"/>
      <x:c r="H4" s="2"/>
      <x:c r="I4" s="2"/>
      <x:c r="J4" s="2"/>
      <x:c r="K4" s="2"/>
      <x:c r="L4" s="2"/>
      <x:c r="M4" s="2"/>
      <x:c r="N4" s="2"/>
    </x:row>
    <x:row r="5" ht="48" customHeight="1">
      <x:c r="A5" s="14" t="str">
        <x:v>Change ID</x:v>
      </x:c>
      <x:c r="B5" s="15" t="str">
        <x:v>Owner</x:v>
      </x:c>
      <x:c r="C5" s="15" t="str">
        <x:v>Register issues</x:v>
      </x:c>
      <x:c r="D5" s="15" t="str">
        <x:v>Approval rows required</x:v>
      </x:c>
      <x:c r="E5" s="15" t="str">
        <x:v>Recorded approvals</x:v>
      </x:c>
      <x:c r="F5" s="15" t="str">
        <x:v>Cost record matches</x:v>
      </x:c>
      <x:c r="G5" s="15" t="str">
        <x:v>Scope units</x:v>
      </x:c>
      <x:c r="H5" s="16" t="str">
        <x:v>Next action</x:v>
      </x:c>
      <x:c r="I5" s="2"/>
      <x:c r="J5" s="2"/>
      <x:c r="K5" s="2"/>
      <x:c r="L5" s="2"/>
      <x:c r="M5" s="2"/>
      <x:c r="N5" s="2"/>
    </x:row>
    <x:row r="6" ht="36" customHeight="1">
      <x:c r="A6" s="18" t="str">
        <x:f>IF('Change Register'!A6="","",'Change Register'!A6)</x:f>
        <x:v>CH-001</x:v>
      </x:c>
      <x:c r="B6" s="18" t="str">
        <x:f>IF(A6="","",'Change Register'!I6)</x:f>
        <x:v>Procurement owner</x:v>
      </x:c>
      <x:c r="C6" s="18" t="n">
        <x:f>IF(A6="","",'Change Register'!M6)</x:f>
        <x:v>1</x:v>
      </x:c>
      <x:c r="D6" s="18" t="n">
        <x:f>IF(A6="","",'Change Register'!K6)</x:f>
        <x:v>3</x:v>
      </x:c>
      <x:c r="E6" s="18" t="n">
        <x:f>IF(A6="","",SUMIFS('Approval Log'!$I$6:$I$85,'Approval Log'!$A$6:$A$85,A6))</x:f>
        <x:v>0</x:v>
      </x:c>
      <x:c r="F6" s="18" t="n">
        <x:f>IF(A6="","",COUNTIFS('Impact Calculator'!$A$6:$A$25,A6))</x:f>
        <x:v>1</x:v>
      </x:c>
      <x:c r="G6" s="18" t="n">
        <x:f>IF(A6="","",SUMIFS('Lot Market Scope'!$E$6:$E$45,'Lot Market Scope'!$B$6:$B$45,A6))</x:f>
        <x:v>1000</x:v>
      </x:c>
      <x:c r="H6" s="19" t="str">
        <x:f>IF(A6="","",'Change Register'!N6)</x:f>
        <x:v>Complete required change fields</x:v>
      </x:c>
      <x:c r="I6" s="2"/>
      <x:c r="J6" s="2"/>
      <x:c r="K6" s="2"/>
      <x:c r="L6" s="2"/>
      <x:c r="M6" s="2"/>
      <x:c r="N6" s="2"/>
    </x:row>
    <x:row r="7" ht="36" customHeight="1">
      <x:c r="A7" s="18" t="str">
        <x:f>IF('Change Register'!A7="","",'Change Register'!A7)</x:f>
        <x:v>CH-002</x:v>
      </x:c>
      <x:c r="B7" s="18" t="str">
        <x:f>IF(A7="","",'Change Register'!I7)</x:f>
        <x:v>Procurement owner</x:v>
      </x:c>
      <x:c r="C7" s="18" t="n">
        <x:f>IF(A7="","",'Change Register'!M7)</x:f>
        <x:v>1</x:v>
      </x:c>
      <x:c r="D7" s="18" t="n">
        <x:f>IF(A7="","",'Change Register'!K7)</x:f>
        <x:v>3</x:v>
      </x:c>
      <x:c r="E7" s="18" t="n">
        <x:f>IF(A7="","",SUMIFS('Approval Log'!$I$6:$I$85,'Approval Log'!$A$6:$A$85,A7))</x:f>
        <x:v>0</x:v>
      </x:c>
      <x:c r="F7" s="18" t="n">
        <x:f>IF(A7="","",COUNTIFS('Impact Calculator'!$A$6:$A$25,A7))</x:f>
        <x:v>1</x:v>
      </x:c>
      <x:c r="G7" s="18" t="n">
        <x:f>IF(A7="","",SUMIFS('Lot Market Scope'!$E$6:$E$45,'Lot Market Scope'!$B$6:$B$45,A7))</x:f>
        <x:v>400</x:v>
      </x:c>
      <x:c r="H7" s="19" t="str">
        <x:f>IF(A7="","",'Change Register'!N7)</x:f>
        <x:v>Complete required change fields</x:v>
      </x:c>
      <x:c r="I7" s="2"/>
      <x:c r="J7" s="2"/>
      <x:c r="K7" s="2"/>
      <x:c r="L7" s="2"/>
      <x:c r="M7" s="2"/>
      <x:c r="N7" s="2"/>
    </x:row>
    <x:row r="8" ht="36" customHeight="1">
      <x:c r="A8" s="18" t="str">
        <x:f>IF('Change Register'!A8="","",'Change Register'!A8)</x:f>
      </x:c>
      <x:c r="B8" s="18" t="str">
        <x:f>IF(A8="","",'Change Register'!I8)</x:f>
      </x:c>
      <x:c r="C8" s="18" t="str">
        <x:f>IF(A8="","",'Change Register'!M8)</x:f>
      </x:c>
      <x:c r="D8" s="18" t="str">
        <x:f>IF(A8="","",'Change Register'!K8)</x:f>
      </x:c>
      <x:c r="E8" s="18" t="str">
        <x:f>IF(A8="","",SUMIFS('Approval Log'!$I$6:$I$85,'Approval Log'!$A$6:$A$85,A8))</x:f>
      </x:c>
      <x:c r="F8" s="18" t="str">
        <x:f>IF(A8="","",COUNTIFS('Impact Calculator'!$A$6:$A$25,A8))</x:f>
      </x:c>
      <x:c r="G8" s="18" t="str">
        <x:f>IF(A8="","",SUMIFS('Lot Market Scope'!$E$6:$E$45,'Lot Market Scope'!$B$6:$B$45,A8))</x:f>
      </x:c>
      <x:c r="H8" s="19" t="str">
        <x:f>IF(A8="","",'Change Register'!N8)</x:f>
      </x:c>
      <x:c r="I8" s="2"/>
      <x:c r="J8" s="2"/>
      <x:c r="K8" s="2"/>
      <x:c r="L8" s="2"/>
      <x:c r="M8" s="2"/>
      <x:c r="N8" s="2"/>
    </x:row>
    <x:row r="9" ht="36" customHeight="1">
      <x:c r="A9" s="18" t="str">
        <x:f>IF('Change Register'!A9="","",'Change Register'!A9)</x:f>
      </x:c>
      <x:c r="B9" s="18" t="str">
        <x:f>IF(A9="","",'Change Register'!I9)</x:f>
      </x:c>
      <x:c r="C9" s="18" t="str">
        <x:f>IF(A9="","",'Change Register'!M9)</x:f>
      </x:c>
      <x:c r="D9" s="18" t="str">
        <x:f>IF(A9="","",'Change Register'!K9)</x:f>
      </x:c>
      <x:c r="E9" s="18" t="str">
        <x:f>IF(A9="","",SUMIFS('Approval Log'!$I$6:$I$85,'Approval Log'!$A$6:$A$85,A9))</x:f>
      </x:c>
      <x:c r="F9" s="18" t="str">
        <x:f>IF(A9="","",COUNTIFS('Impact Calculator'!$A$6:$A$25,A9))</x:f>
      </x:c>
      <x:c r="G9" s="18" t="str">
        <x:f>IF(A9="","",SUMIFS('Lot Market Scope'!$E$6:$E$45,'Lot Market Scope'!$B$6:$B$45,A9))</x:f>
      </x:c>
      <x:c r="H9" s="19" t="str">
        <x:f>IF(A9="","",'Change Register'!N9)</x:f>
      </x:c>
      <x:c r="I9" s="2"/>
      <x:c r="J9" s="2"/>
      <x:c r="K9" s="2"/>
      <x:c r="L9" s="2"/>
      <x:c r="M9" s="2"/>
      <x:c r="N9" s="2"/>
    </x:row>
    <x:row r="10" ht="36" customHeight="1">
      <x:c r="A10" s="18" t="str">
        <x:f>IF('Change Register'!A10="","",'Change Register'!A10)</x:f>
      </x:c>
      <x:c r="B10" s="18" t="str">
        <x:f>IF(A10="","",'Change Register'!I10)</x:f>
      </x:c>
      <x:c r="C10" s="18" t="str">
        <x:f>IF(A10="","",'Change Register'!M10)</x:f>
      </x:c>
      <x:c r="D10" s="18" t="str">
        <x:f>IF(A10="","",'Change Register'!K10)</x:f>
      </x:c>
      <x:c r="E10" s="18" t="str">
        <x:f>IF(A10="","",SUMIFS('Approval Log'!$I$6:$I$85,'Approval Log'!$A$6:$A$85,A10))</x:f>
      </x:c>
      <x:c r="F10" s="18" t="str">
        <x:f>IF(A10="","",COUNTIFS('Impact Calculator'!$A$6:$A$25,A10))</x:f>
      </x:c>
      <x:c r="G10" s="18" t="str">
        <x:f>IF(A10="","",SUMIFS('Lot Market Scope'!$E$6:$E$45,'Lot Market Scope'!$B$6:$B$45,A10))</x:f>
      </x:c>
      <x:c r="H10" s="19" t="str">
        <x:f>IF(A10="","",'Change Register'!N10)</x:f>
      </x:c>
      <x:c r="I10" s="2"/>
      <x:c r="J10" s="2"/>
      <x:c r="K10" s="2"/>
      <x:c r="L10" s="2"/>
      <x:c r="M10" s="2"/>
      <x:c r="N10" s="2"/>
    </x:row>
    <x:row r="11" ht="36" customHeight="1">
      <x:c r="A11" s="18" t="str">
        <x:f>IF('Change Register'!A11="","",'Change Register'!A11)</x:f>
      </x:c>
      <x:c r="B11" s="18" t="str">
        <x:f>IF(A11="","",'Change Register'!I11)</x:f>
      </x:c>
      <x:c r="C11" s="18" t="str">
        <x:f>IF(A11="","",'Change Register'!M11)</x:f>
      </x:c>
      <x:c r="D11" s="18" t="str">
        <x:f>IF(A11="","",'Change Register'!K11)</x:f>
      </x:c>
      <x:c r="E11" s="18" t="str">
        <x:f>IF(A11="","",SUMIFS('Approval Log'!$I$6:$I$85,'Approval Log'!$A$6:$A$85,A11))</x:f>
      </x:c>
      <x:c r="F11" s="18" t="str">
        <x:f>IF(A11="","",COUNTIFS('Impact Calculator'!$A$6:$A$25,A11))</x:f>
      </x:c>
      <x:c r="G11" s="18" t="str">
        <x:f>IF(A11="","",SUMIFS('Lot Market Scope'!$E$6:$E$45,'Lot Market Scope'!$B$6:$B$45,A11))</x:f>
      </x:c>
      <x:c r="H11" s="19" t="str">
        <x:f>IF(A11="","",'Change Register'!N11)</x:f>
      </x:c>
      <x:c r="I11" s="2"/>
      <x:c r="J11" s="2"/>
      <x:c r="K11" s="2"/>
      <x:c r="L11" s="2"/>
      <x:c r="M11" s="2"/>
      <x:c r="N11" s="2"/>
    </x:row>
    <x:row r="12" ht="36" customHeight="1">
      <x:c r="A12" s="18" t="str">
        <x:f>IF('Change Register'!A12="","",'Change Register'!A12)</x:f>
      </x:c>
      <x:c r="B12" s="18" t="str">
        <x:f>IF(A12="","",'Change Register'!I12)</x:f>
      </x:c>
      <x:c r="C12" s="18" t="str">
        <x:f>IF(A12="","",'Change Register'!M12)</x:f>
      </x:c>
      <x:c r="D12" s="18" t="str">
        <x:f>IF(A12="","",'Change Register'!K12)</x:f>
      </x:c>
      <x:c r="E12" s="18" t="str">
        <x:f>IF(A12="","",SUMIFS('Approval Log'!$I$6:$I$85,'Approval Log'!$A$6:$A$85,A12))</x:f>
      </x:c>
      <x:c r="F12" s="18" t="str">
        <x:f>IF(A12="","",COUNTIFS('Impact Calculator'!$A$6:$A$25,A12))</x:f>
      </x:c>
      <x:c r="G12" s="18" t="str">
        <x:f>IF(A12="","",SUMIFS('Lot Market Scope'!$E$6:$E$45,'Lot Market Scope'!$B$6:$B$45,A12))</x:f>
      </x:c>
      <x:c r="H12" s="19" t="str">
        <x:f>IF(A12="","",'Change Register'!N12)</x:f>
      </x:c>
      <x:c r="I12" s="2"/>
      <x:c r="J12" s="2"/>
      <x:c r="K12" s="2"/>
      <x:c r="L12" s="2"/>
      <x:c r="M12" s="2"/>
      <x:c r="N12" s="2"/>
    </x:row>
    <x:row r="13" ht="36" customHeight="1">
      <x:c r="A13" s="18" t="str">
        <x:f>IF('Change Register'!A13="","",'Change Register'!A13)</x:f>
      </x:c>
      <x:c r="B13" s="18" t="str">
        <x:f>IF(A13="","",'Change Register'!I13)</x:f>
      </x:c>
      <x:c r="C13" s="18" t="str">
        <x:f>IF(A13="","",'Change Register'!M13)</x:f>
      </x:c>
      <x:c r="D13" s="18" t="str">
        <x:f>IF(A13="","",'Change Register'!K13)</x:f>
      </x:c>
      <x:c r="E13" s="18" t="str">
        <x:f>IF(A13="","",SUMIFS('Approval Log'!$I$6:$I$85,'Approval Log'!$A$6:$A$85,A13))</x:f>
      </x:c>
      <x:c r="F13" s="18" t="str">
        <x:f>IF(A13="","",COUNTIFS('Impact Calculator'!$A$6:$A$25,A13))</x:f>
      </x:c>
      <x:c r="G13" s="18" t="str">
        <x:f>IF(A13="","",SUMIFS('Lot Market Scope'!$E$6:$E$45,'Lot Market Scope'!$B$6:$B$45,A13))</x:f>
      </x:c>
      <x:c r="H13" s="19" t="str">
        <x:f>IF(A13="","",'Change Register'!N13)</x:f>
      </x:c>
      <x:c r="I13" s="2"/>
      <x:c r="J13" s="2"/>
      <x:c r="K13" s="2"/>
      <x:c r="L13" s="2"/>
      <x:c r="M13" s="2"/>
      <x:c r="N13" s="2"/>
    </x:row>
    <x:row r="14" ht="36" customHeight="1">
      <x:c r="A14" s="18" t="str">
        <x:f>IF('Change Register'!A14="","",'Change Register'!A14)</x:f>
      </x:c>
      <x:c r="B14" s="18" t="str">
        <x:f>IF(A14="","",'Change Register'!I14)</x:f>
      </x:c>
      <x:c r="C14" s="18" t="str">
        <x:f>IF(A14="","",'Change Register'!M14)</x:f>
      </x:c>
      <x:c r="D14" s="18" t="str">
        <x:f>IF(A14="","",'Change Register'!K14)</x:f>
      </x:c>
      <x:c r="E14" s="18" t="str">
        <x:f>IF(A14="","",SUMIFS('Approval Log'!$I$6:$I$85,'Approval Log'!$A$6:$A$85,A14))</x:f>
      </x:c>
      <x:c r="F14" s="18" t="str">
        <x:f>IF(A14="","",COUNTIFS('Impact Calculator'!$A$6:$A$25,A14))</x:f>
      </x:c>
      <x:c r="G14" s="18" t="str">
        <x:f>IF(A14="","",SUMIFS('Lot Market Scope'!$E$6:$E$45,'Lot Market Scope'!$B$6:$B$45,A14))</x:f>
      </x:c>
      <x:c r="H14" s="19" t="str">
        <x:f>IF(A14="","",'Change Register'!N14)</x:f>
      </x:c>
      <x:c r="I14" s="2"/>
      <x:c r="J14" s="2"/>
      <x:c r="K14" s="2"/>
      <x:c r="L14" s="2"/>
      <x:c r="M14" s="2"/>
      <x:c r="N14" s="2"/>
    </x:row>
    <x:row r="15" ht="36" customHeight="1">
      <x:c r="A15" s="18" t="str">
        <x:f>IF('Change Register'!A15="","",'Change Register'!A15)</x:f>
      </x:c>
      <x:c r="B15" s="18" t="str">
        <x:f>IF(A15="","",'Change Register'!I15)</x:f>
      </x:c>
      <x:c r="C15" s="18" t="str">
        <x:f>IF(A15="","",'Change Register'!M15)</x:f>
      </x:c>
      <x:c r="D15" s="18" t="str">
        <x:f>IF(A15="","",'Change Register'!K15)</x:f>
      </x:c>
      <x:c r="E15" s="18" t="str">
        <x:f>IF(A15="","",SUMIFS('Approval Log'!$I$6:$I$85,'Approval Log'!$A$6:$A$85,A15))</x:f>
      </x:c>
      <x:c r="F15" s="18" t="str">
        <x:f>IF(A15="","",COUNTIFS('Impact Calculator'!$A$6:$A$25,A15))</x:f>
      </x:c>
      <x:c r="G15" s="18" t="str">
        <x:f>IF(A15="","",SUMIFS('Lot Market Scope'!$E$6:$E$45,'Lot Market Scope'!$B$6:$B$45,A15))</x:f>
      </x:c>
      <x:c r="H15" s="19" t="str">
        <x:f>IF(A15="","",'Change Register'!N15)</x:f>
      </x:c>
      <x:c r="I15" s="2"/>
      <x:c r="J15" s="2"/>
      <x:c r="K15" s="2"/>
      <x:c r="L15" s="2"/>
      <x:c r="M15" s="2"/>
      <x:c r="N15" s="2"/>
    </x:row>
    <x:row r="16" ht="36" customHeight="1">
      <x:c r="A16" s="18" t="str">
        <x:f>IF('Change Register'!A16="","",'Change Register'!A16)</x:f>
      </x:c>
      <x:c r="B16" s="18" t="str">
        <x:f>IF(A16="","",'Change Register'!I16)</x:f>
      </x:c>
      <x:c r="C16" s="18" t="str">
        <x:f>IF(A16="","",'Change Register'!M16)</x:f>
      </x:c>
      <x:c r="D16" s="18" t="str">
        <x:f>IF(A16="","",'Change Register'!K16)</x:f>
      </x:c>
      <x:c r="E16" s="18" t="str">
        <x:f>IF(A16="","",SUMIFS('Approval Log'!$I$6:$I$85,'Approval Log'!$A$6:$A$85,A16))</x:f>
      </x:c>
      <x:c r="F16" s="18" t="str">
        <x:f>IF(A16="","",COUNTIFS('Impact Calculator'!$A$6:$A$25,A16))</x:f>
      </x:c>
      <x:c r="G16" s="18" t="str">
        <x:f>IF(A16="","",SUMIFS('Lot Market Scope'!$E$6:$E$45,'Lot Market Scope'!$B$6:$B$45,A16))</x:f>
      </x:c>
      <x:c r="H16" s="19" t="str">
        <x:f>IF(A16="","",'Change Register'!N16)</x:f>
      </x:c>
      <x:c r="I16" s="2"/>
      <x:c r="J16" s="2"/>
      <x:c r="K16" s="2"/>
      <x:c r="L16" s="2"/>
      <x:c r="M16" s="2"/>
      <x:c r="N16" s="2"/>
    </x:row>
    <x:row r="17" ht="36" customHeight="1">
      <x:c r="A17" s="18" t="str">
        <x:f>IF('Change Register'!A17="","",'Change Register'!A17)</x:f>
      </x:c>
      <x:c r="B17" s="18" t="str">
        <x:f>IF(A17="","",'Change Register'!I17)</x:f>
      </x:c>
      <x:c r="C17" s="18" t="str">
        <x:f>IF(A17="","",'Change Register'!M17)</x:f>
      </x:c>
      <x:c r="D17" s="18" t="str">
        <x:f>IF(A17="","",'Change Register'!K17)</x:f>
      </x:c>
      <x:c r="E17" s="18" t="str">
        <x:f>IF(A17="","",SUMIFS('Approval Log'!$I$6:$I$85,'Approval Log'!$A$6:$A$85,A17))</x:f>
      </x:c>
      <x:c r="F17" s="18" t="str">
        <x:f>IF(A17="","",COUNTIFS('Impact Calculator'!$A$6:$A$25,A17))</x:f>
      </x:c>
      <x:c r="G17" s="18" t="str">
        <x:f>IF(A17="","",SUMIFS('Lot Market Scope'!$E$6:$E$45,'Lot Market Scope'!$B$6:$B$45,A17))</x:f>
      </x:c>
      <x:c r="H17" s="19" t="str">
        <x:f>IF(A17="","",'Change Register'!N17)</x:f>
      </x:c>
      <x:c r="I17" s="2"/>
      <x:c r="J17" s="2"/>
      <x:c r="K17" s="2"/>
      <x:c r="L17" s="2"/>
      <x:c r="M17" s="2"/>
      <x:c r="N17" s="2"/>
    </x:row>
    <x:row r="18" ht="36" customHeight="1">
      <x:c r="A18" s="18" t="str">
        <x:f>IF('Change Register'!A18="","",'Change Register'!A18)</x:f>
      </x:c>
      <x:c r="B18" s="18" t="str">
        <x:f>IF(A18="","",'Change Register'!I18)</x:f>
      </x:c>
      <x:c r="C18" s="18" t="str">
        <x:f>IF(A18="","",'Change Register'!M18)</x:f>
      </x:c>
      <x:c r="D18" s="18" t="str">
        <x:f>IF(A18="","",'Change Register'!K18)</x:f>
      </x:c>
      <x:c r="E18" s="18" t="str">
        <x:f>IF(A18="","",SUMIFS('Approval Log'!$I$6:$I$85,'Approval Log'!$A$6:$A$85,A18))</x:f>
      </x:c>
      <x:c r="F18" s="18" t="str">
        <x:f>IF(A18="","",COUNTIFS('Impact Calculator'!$A$6:$A$25,A18))</x:f>
      </x:c>
      <x:c r="G18" s="18" t="str">
        <x:f>IF(A18="","",SUMIFS('Lot Market Scope'!$E$6:$E$45,'Lot Market Scope'!$B$6:$B$45,A18))</x:f>
      </x:c>
      <x:c r="H18" s="19" t="str">
        <x:f>IF(A18="","",'Change Register'!N18)</x:f>
      </x:c>
      <x:c r="I18" s="2"/>
      <x:c r="J18" s="2"/>
      <x:c r="K18" s="2"/>
      <x:c r="L18" s="2"/>
      <x:c r="M18" s="2"/>
      <x:c r="N18" s="2"/>
    </x:row>
    <x:row r="19" ht="36" customHeight="1">
      <x:c r="A19" s="18" t="str">
        <x:f>IF('Change Register'!A19="","",'Change Register'!A19)</x:f>
      </x:c>
      <x:c r="B19" s="18" t="str">
        <x:f>IF(A19="","",'Change Register'!I19)</x:f>
      </x:c>
      <x:c r="C19" s="18" t="str">
        <x:f>IF(A19="","",'Change Register'!M19)</x:f>
      </x:c>
      <x:c r="D19" s="18" t="str">
        <x:f>IF(A19="","",'Change Register'!K19)</x:f>
      </x:c>
      <x:c r="E19" s="18" t="str">
        <x:f>IF(A19="","",SUMIFS('Approval Log'!$I$6:$I$85,'Approval Log'!$A$6:$A$85,A19))</x:f>
      </x:c>
      <x:c r="F19" s="18" t="str">
        <x:f>IF(A19="","",COUNTIFS('Impact Calculator'!$A$6:$A$25,A19))</x:f>
      </x:c>
      <x:c r="G19" s="18" t="str">
        <x:f>IF(A19="","",SUMIFS('Lot Market Scope'!$E$6:$E$45,'Lot Market Scope'!$B$6:$B$45,A19))</x:f>
      </x:c>
      <x:c r="H19" s="19" t="str">
        <x:f>IF(A19="","",'Change Register'!N19)</x:f>
      </x:c>
      <x:c r="I19" s="2"/>
      <x:c r="J19" s="2"/>
      <x:c r="K19" s="2"/>
      <x:c r="L19" s="2"/>
      <x:c r="M19" s="2"/>
      <x:c r="N19" s="2"/>
    </x:row>
    <x:row r="20" ht="36" customHeight="1">
      <x:c r="A20" s="18" t="str">
        <x:f>IF('Change Register'!A20="","",'Change Register'!A20)</x:f>
      </x:c>
      <x:c r="B20" s="18" t="str">
        <x:f>IF(A20="","",'Change Register'!I20)</x:f>
      </x:c>
      <x:c r="C20" s="18" t="str">
        <x:f>IF(A20="","",'Change Register'!M20)</x:f>
      </x:c>
      <x:c r="D20" s="18" t="str">
        <x:f>IF(A20="","",'Change Register'!K20)</x:f>
      </x:c>
      <x:c r="E20" s="18" t="str">
        <x:f>IF(A20="","",SUMIFS('Approval Log'!$I$6:$I$85,'Approval Log'!$A$6:$A$85,A20))</x:f>
      </x:c>
      <x:c r="F20" s="18" t="str">
        <x:f>IF(A20="","",COUNTIFS('Impact Calculator'!$A$6:$A$25,A20))</x:f>
      </x:c>
      <x:c r="G20" s="18" t="str">
        <x:f>IF(A20="","",SUMIFS('Lot Market Scope'!$E$6:$E$45,'Lot Market Scope'!$B$6:$B$45,A20))</x:f>
      </x:c>
      <x:c r="H20" s="19" t="str">
        <x:f>IF(A20="","",'Change Register'!N20)</x:f>
      </x:c>
      <x:c r="I20" s="2"/>
      <x:c r="J20" s="2"/>
      <x:c r="K20" s="2"/>
      <x:c r="L20" s="2"/>
      <x:c r="M20" s="2"/>
      <x:c r="N20" s="2"/>
    </x:row>
    <x:row r="21" ht="36" customHeight="1">
      <x:c r="A21" s="18" t="str">
        <x:f>IF('Change Register'!A21="","",'Change Register'!A21)</x:f>
      </x:c>
      <x:c r="B21" s="18" t="str">
        <x:f>IF(A21="","",'Change Register'!I21)</x:f>
      </x:c>
      <x:c r="C21" s="18" t="str">
        <x:f>IF(A21="","",'Change Register'!M21)</x:f>
      </x:c>
      <x:c r="D21" s="18" t="str">
        <x:f>IF(A21="","",'Change Register'!K21)</x:f>
      </x:c>
      <x:c r="E21" s="18" t="str">
        <x:f>IF(A21="","",SUMIFS('Approval Log'!$I$6:$I$85,'Approval Log'!$A$6:$A$85,A21))</x:f>
      </x:c>
      <x:c r="F21" s="18" t="str">
        <x:f>IF(A21="","",COUNTIFS('Impact Calculator'!$A$6:$A$25,A21))</x:f>
      </x:c>
      <x:c r="G21" s="18" t="str">
        <x:f>IF(A21="","",SUMIFS('Lot Market Scope'!$E$6:$E$45,'Lot Market Scope'!$B$6:$B$45,A21))</x:f>
      </x:c>
      <x:c r="H21" s="19" t="str">
        <x:f>IF(A21="","",'Change Register'!N21)</x:f>
      </x:c>
      <x:c r="I21" s="2"/>
      <x:c r="J21" s="2"/>
      <x:c r="K21" s="2"/>
      <x:c r="L21" s="2"/>
      <x:c r="M21" s="2"/>
      <x:c r="N21" s="2"/>
    </x:row>
    <x:row r="22" ht="36" customHeight="1">
      <x:c r="A22" s="18" t="str">
        <x:f>IF('Change Register'!A22="","",'Change Register'!A22)</x:f>
      </x:c>
      <x:c r="B22" s="18" t="str">
        <x:f>IF(A22="","",'Change Register'!I22)</x:f>
      </x:c>
      <x:c r="C22" s="18" t="str">
        <x:f>IF(A22="","",'Change Register'!M22)</x:f>
      </x:c>
      <x:c r="D22" s="18" t="str">
        <x:f>IF(A22="","",'Change Register'!K22)</x:f>
      </x:c>
      <x:c r="E22" s="18" t="str">
        <x:f>IF(A22="","",SUMIFS('Approval Log'!$I$6:$I$85,'Approval Log'!$A$6:$A$85,A22))</x:f>
      </x:c>
      <x:c r="F22" s="18" t="str">
        <x:f>IF(A22="","",COUNTIFS('Impact Calculator'!$A$6:$A$25,A22))</x:f>
      </x:c>
      <x:c r="G22" s="18" t="str">
        <x:f>IF(A22="","",SUMIFS('Lot Market Scope'!$E$6:$E$45,'Lot Market Scope'!$B$6:$B$45,A22))</x:f>
      </x:c>
      <x:c r="H22" s="19" t="str">
        <x:f>IF(A22="","",'Change Register'!N22)</x:f>
      </x:c>
      <x:c r="I22" s="2"/>
      <x:c r="J22" s="2"/>
      <x:c r="K22" s="2"/>
      <x:c r="L22" s="2"/>
      <x:c r="M22" s="2"/>
      <x:c r="N22" s="2"/>
    </x:row>
    <x:row r="23" ht="36" customHeight="1">
      <x:c r="A23" s="18" t="str">
        <x:f>IF('Change Register'!A23="","",'Change Register'!A23)</x:f>
      </x:c>
      <x:c r="B23" s="18" t="str">
        <x:f>IF(A23="","",'Change Register'!I23)</x:f>
      </x:c>
      <x:c r="C23" s="18" t="str">
        <x:f>IF(A23="","",'Change Register'!M23)</x:f>
      </x:c>
      <x:c r="D23" s="18" t="str">
        <x:f>IF(A23="","",'Change Register'!K23)</x:f>
      </x:c>
      <x:c r="E23" s="18" t="str">
        <x:f>IF(A23="","",SUMIFS('Approval Log'!$I$6:$I$85,'Approval Log'!$A$6:$A$85,A23))</x:f>
      </x:c>
      <x:c r="F23" s="18" t="str">
        <x:f>IF(A23="","",COUNTIFS('Impact Calculator'!$A$6:$A$25,A23))</x:f>
      </x:c>
      <x:c r="G23" s="18" t="str">
        <x:f>IF(A23="","",SUMIFS('Lot Market Scope'!$E$6:$E$45,'Lot Market Scope'!$B$6:$B$45,A23))</x:f>
      </x:c>
      <x:c r="H23" s="19" t="str">
        <x:f>IF(A23="","",'Change Register'!N23)</x:f>
      </x:c>
      <x:c r="I23" s="2"/>
      <x:c r="J23" s="2"/>
      <x:c r="K23" s="2"/>
      <x:c r="L23" s="2"/>
      <x:c r="M23" s="2"/>
      <x:c r="N23" s="2"/>
    </x:row>
    <x:row r="24" ht="36" customHeight="1">
      <x:c r="A24" s="18" t="str">
        <x:f>IF('Change Register'!A24="","",'Change Register'!A24)</x:f>
      </x:c>
      <x:c r="B24" s="18" t="str">
        <x:f>IF(A24="","",'Change Register'!I24)</x:f>
      </x:c>
      <x:c r="C24" s="18" t="str">
        <x:f>IF(A24="","",'Change Register'!M24)</x:f>
      </x:c>
      <x:c r="D24" s="18" t="str">
        <x:f>IF(A24="","",'Change Register'!K24)</x:f>
      </x:c>
      <x:c r="E24" s="18" t="str">
        <x:f>IF(A24="","",SUMIFS('Approval Log'!$I$6:$I$85,'Approval Log'!$A$6:$A$85,A24))</x:f>
      </x:c>
      <x:c r="F24" s="18" t="str">
        <x:f>IF(A24="","",COUNTIFS('Impact Calculator'!$A$6:$A$25,A24))</x:f>
      </x:c>
      <x:c r="G24" s="18" t="str">
        <x:f>IF(A24="","",SUMIFS('Lot Market Scope'!$E$6:$E$45,'Lot Market Scope'!$B$6:$B$45,A24))</x:f>
      </x:c>
      <x:c r="H24" s="19" t="str">
        <x:f>IF(A24="","",'Change Register'!N24)</x:f>
      </x:c>
      <x:c r="I24" s="2"/>
      <x:c r="J24" s="2"/>
      <x:c r="K24" s="2"/>
      <x:c r="L24" s="2"/>
      <x:c r="M24" s="2"/>
      <x:c r="N24" s="2"/>
    </x:row>
    <x:row r="25" ht="36" customHeight="1">
      <x:c r="A25" s="18" t="str">
        <x:f>IF('Change Register'!A25="","",'Change Register'!A25)</x:f>
      </x:c>
      <x:c r="B25" s="18" t="str">
        <x:f>IF(A25="","",'Change Register'!I25)</x:f>
      </x:c>
      <x:c r="C25" s="18" t="str">
        <x:f>IF(A25="","",'Change Register'!M25)</x:f>
      </x:c>
      <x:c r="D25" s="18" t="str">
        <x:f>IF(A25="","",'Change Register'!K25)</x:f>
      </x:c>
      <x:c r="E25" s="18" t="str">
        <x:f>IF(A25="","",SUMIFS('Approval Log'!$I$6:$I$85,'Approval Log'!$A$6:$A$85,A25))</x:f>
      </x:c>
      <x:c r="F25" s="18" t="str">
        <x:f>IF(A25="","",COUNTIFS('Impact Calculator'!$A$6:$A$25,A25))</x:f>
      </x:c>
      <x:c r="G25" s="18" t="str">
        <x:f>IF(A25="","",SUMIFS('Lot Market Scope'!$E$6:$E$45,'Lot Market Scope'!$B$6:$B$45,A25))</x:f>
      </x:c>
      <x:c r="H25" s="19" t="str">
        <x:f>IF(A25="","",'Change Register'!N25)</x:f>
      </x:c>
      <x:c r="I25" s="2"/>
      <x:c r="J25" s="2"/>
      <x:c r="K25" s="2"/>
      <x:c r="L25" s="2"/>
      <x:c r="M25" s="2"/>
      <x:c r="N25" s="2"/>
    </x:row>
    <x:row r="26" ht="25" customHeight="1">
      <x:c r="A26" s="2"/>
      <x:c r="B26" s="2"/>
      <x:c r="C26" s="2"/>
      <x:c r="D26" s="2"/>
      <x:c r="E26" s="2"/>
      <x:c r="F26" s="2"/>
      <x:c r="G26" s="2"/>
      <x:c r="H26" s="2"/>
      <x:c r="I26" s="2"/>
      <x:c r="J26" s="2"/>
      <x:c r="K26" s="2"/>
      <x:c r="L26" s="2"/>
      <x:c r="M26" s="2"/>
      <x:c r="N26" s="2"/>
    </x:row>
    <x:row r="27" ht="25" customHeight="1">
      <x:c r="A27" s="2"/>
      <x:c r="B27" s="2"/>
      <x:c r="C27" s="2"/>
      <x:c r="D27" s="2"/>
      <x:c r="E27" s="2"/>
      <x:c r="F27" s="2"/>
      <x:c r="G27" s="2"/>
      <x:c r="H27" s="2"/>
      <x:c r="I27" s="2"/>
      <x:c r="J27" s="2"/>
      <x:c r="K27" s="2"/>
      <x:c r="L27" s="2"/>
      <x:c r="M27" s="2"/>
      <x:c r="N27" s="2"/>
    </x:row>
    <x:row r="28" ht="25" customHeight="1">
      <x:c r="A28" s="2"/>
      <x:c r="B28" s="2"/>
      <x:c r="C28" s="2"/>
      <x:c r="D28" s="2"/>
      <x:c r="E28" s="2"/>
      <x:c r="F28" s="2"/>
      <x:c r="G28" s="2"/>
      <x:c r="H28" s="2"/>
      <x:c r="I28" s="2"/>
      <x:c r="J28" s="2"/>
      <x:c r="K28" s="2"/>
      <x:c r="L28" s="2"/>
      <x:c r="M28" s="2"/>
      <x:c r="N28" s="2"/>
    </x:row>
    <x:row r="29" ht="25" customHeight="1">
      <x:c r="A29" s="2"/>
      <x:c r="B29" s="2"/>
      <x:c r="C29" s="2"/>
      <x:c r="D29" s="2"/>
      <x:c r="E29" s="2"/>
      <x:c r="F29" s="2"/>
      <x:c r="G29" s="2"/>
      <x:c r="H29" s="2"/>
      <x:c r="I29" s="2"/>
      <x:c r="J29" s="2"/>
      <x:c r="K29" s="2"/>
      <x:c r="L29" s="2"/>
      <x:c r="M29" s="2"/>
      <x:c r="N29" s="2"/>
    </x:row>
    <x:row r="30" ht="25" customHeight="1">
      <x:c r="A30" s="2"/>
      <x:c r="B30" s="2"/>
      <x:c r="C30" s="2"/>
      <x:c r="D30" s="2"/>
      <x:c r="E30" s="2"/>
      <x:c r="F30" s="2"/>
      <x:c r="G30" s="2"/>
      <x:c r="H30" s="2"/>
      <x:c r="I30" s="2"/>
      <x:c r="J30" s="2"/>
      <x:c r="K30" s="2"/>
      <x:c r="L30" s="2"/>
      <x:c r="M30" s="2"/>
      <x:c r="N30" s="2"/>
    </x:row>
    <x:row r="31" ht="25" customHeight="1">
      <x:c r="A31" s="2"/>
      <x:c r="B31" s="2"/>
      <x:c r="C31" s="2"/>
      <x:c r="D31" s="2"/>
      <x:c r="E31" s="2"/>
      <x:c r="F31" s="2"/>
      <x:c r="G31" s="2"/>
      <x:c r="H31" s="2"/>
      <x:c r="I31" s="2"/>
      <x:c r="J31" s="2"/>
      <x:c r="K31" s="2"/>
      <x:c r="L31" s="2"/>
      <x:c r="M31" s="2"/>
      <x:c r="N31" s="2"/>
    </x:row>
    <x:row r="32" ht="25" customHeight="1">
      <x:c r="A32" s="2"/>
      <x:c r="B32" s="2"/>
      <x:c r="C32" s="2"/>
      <x:c r="D32" s="2"/>
      <x:c r="E32" s="2"/>
      <x:c r="F32" s="2"/>
      <x:c r="G32" s="2"/>
      <x:c r="H32" s="2"/>
      <x:c r="I32" s="2"/>
      <x:c r="J32" s="2"/>
      <x:c r="K32" s="2"/>
      <x:c r="L32" s="2"/>
      <x:c r="M32" s="2"/>
      <x:c r="N32" s="2"/>
    </x:row>
    <x:row r="33" ht="25" customHeight="1">
      <x:c r="A33" s="2"/>
      <x:c r="B33" s="2"/>
      <x:c r="C33" s="2"/>
      <x:c r="D33" s="2"/>
      <x:c r="E33" s="2"/>
      <x:c r="F33" s="2"/>
      <x:c r="G33" s="2"/>
      <x:c r="H33" s="2"/>
      <x:c r="I33" s="2"/>
      <x:c r="J33" s="2"/>
      <x:c r="K33" s="2"/>
      <x:c r="L33" s="2"/>
      <x:c r="M33" s="2"/>
      <x:c r="N33" s="2"/>
    </x:row>
    <x:row r="34" ht="25" customHeight="1">
      <x:c r="A34" s="2"/>
      <x:c r="B34" s="2"/>
      <x:c r="C34" s="2"/>
      <x:c r="D34" s="2"/>
      <x:c r="E34" s="2"/>
      <x:c r="F34" s="2"/>
      <x:c r="G34" s="2"/>
      <x:c r="H34" s="2"/>
      <x:c r="I34" s="2"/>
      <x:c r="J34" s="2"/>
      <x:c r="K34" s="2"/>
      <x:c r="L34" s="2"/>
      <x:c r="M34" s="2"/>
      <x:c r="N34" s="2"/>
    </x:row>
    <x:row r="35" ht="25" customHeight="1">
      <x:c r="A35" s="2"/>
      <x:c r="B35" s="2"/>
      <x:c r="C35" s="2"/>
      <x:c r="D35" s="2"/>
      <x:c r="E35" s="2"/>
      <x:c r="F35" s="2"/>
      <x:c r="G35" s="2"/>
      <x:c r="H35" s="2"/>
      <x:c r="I35" s="2"/>
      <x:c r="J35" s="2"/>
      <x:c r="K35" s="2"/>
      <x:c r="L35" s="2"/>
      <x:c r="M35" s="2"/>
      <x:c r="N35" s="2"/>
    </x:row>
  </x:sheetData>
  <x:pageMargins left="0.7" right="0.7" top="0.75" bottom="0.75" header="0.3" footer="0.3"/>
  <x:tableParts count="1">
    <x:tablePart xmlns:r="http://schemas.openxmlformats.org/officeDocument/2006/relationships" r:id="R00b11b2fe0cd4e2c"/>
  </x:tableParts>
</x:worksheet>
</file>

<file path=xl/worksheets/sheet7.xml><?xml version="1.0" encoding="utf-8"?>
<x:worksheet xmlns:x="http://schemas.openxmlformats.org/spreadsheetml/2006/main">
  <x:sheetViews>
    <x:sheetView showGridLines="0" workbookViewId="0"/>
  </x:sheetViews>
  <x:sheetFormatPr defaultRowHeight="15"/>
  <x:cols>
    <x:col min="1" max="1" width="19" hidden="0" customWidth="1"/>
    <x:col min="2" max="2" width="19" hidden="0" customWidth="1"/>
    <x:col min="3" max="3" width="19" hidden="0" customWidth="1"/>
    <x:col min="4" max="4" width="19" hidden="0" customWidth="1"/>
    <x:col min="5" max="5" width="19" hidden="0" customWidth="1"/>
    <x:col min="6" max="6" width="19" hidden="0" customWidth="1"/>
    <x:col min="7" max="7" width="19" hidden="0" customWidth="1"/>
    <x:col min="8" max="8" width="19" hidden="0" customWidth="1"/>
    <x:col min="9" max="9" width="19" hidden="0" customWidth="1"/>
    <x:col min="10" max="10" width="19" hidden="0" customWidth="1"/>
    <x:col min="11" max="11" width="19" hidden="0" customWidth="1"/>
    <x:col min="12" max="12" width="19" hidden="0" customWidth="1"/>
    <x:col min="13" max="13" width="19" hidden="0" customWidth="1"/>
    <x:col min="14" max="14" width="19" hidden="0" customWidth="1"/>
  </x:cols>
  <x:sheetData>
    <x:row r="1" ht="25" customHeight="1">
      <x:c r="A1" s="2"/>
      <x:c r="B1" s="2"/>
      <x:c r="C1" s="2"/>
      <x:c r="D1" s="2"/>
      <x:c r="E1" s="2"/>
      <x:c r="F1" s="2"/>
      <x:c r="G1" s="2"/>
      <x:c r="H1" s="2"/>
      <x:c r="I1" s="2"/>
      <x:c r="J1" s="2"/>
      <x:c r="K1" s="2"/>
      <x:c r="L1" s="2"/>
      <x:c r="M1" s="2"/>
      <x:c r="N1" s="2"/>
    </x:row>
    <x:row r="2" ht="25" customHeight="1">
      <x:c r="A2" s="3" t="str">
        <x:v>Version History</x:v>
      </x:c>
      <x:c r="B2" s="2"/>
      <x:c r="C2" s="2"/>
      <x:c r="D2" s="2"/>
      <x:c r="E2" s="2"/>
      <x:c r="F2" s="2"/>
      <x:c r="G2" s="2"/>
      <x:c r="H2" s="2"/>
      <x:c r="I2" s="2"/>
      <x:c r="J2" s="2"/>
      <x:c r="K2" s="2"/>
      <x:c r="L2" s="2"/>
      <x:c r="M2" s="2"/>
      <x:c r="N2" s="2"/>
    </x:row>
    <x:row r="3" ht="25" customHeight="1">
      <x:c r="A3" s="4"/>
      <x:c r="B3" s="4"/>
      <x:c r="C3" s="4"/>
      <x:c r="D3" s="4"/>
      <x:c r="E3" s="4"/>
      <x:c r="F3" s="4"/>
      <x:c r="G3" s="4"/>
      <x:c r="H3" s="4"/>
      <x:c r="I3" s="4"/>
      <x:c r="J3" s="4"/>
      <x:c r="K3" s="4"/>
      <x:c r="L3" s="4"/>
      <x:c r="M3" s="4"/>
      <x:c r="N3" s="4"/>
    </x:row>
    <x:row r="4" ht="25" customHeight="1">
      <x:c r="A4" s="2"/>
      <x:c r="B4" s="2"/>
      <x:c r="C4" s="2"/>
      <x:c r="D4" s="2"/>
      <x:c r="E4" s="2"/>
      <x:c r="F4" s="2"/>
      <x:c r="G4" s="2"/>
      <x:c r="H4" s="2"/>
      <x:c r="I4" s="2"/>
      <x:c r="J4" s="2"/>
      <x:c r="K4" s="2"/>
      <x:c r="L4" s="2"/>
      <x:c r="M4" s="2"/>
      <x:c r="N4" s="2"/>
    </x:row>
    <x:row r="5" ht="48" customHeight="1">
      <x:c r="A5" s="14" t="str">
        <x:v>File version</x:v>
      </x:c>
      <x:c r="B5" s="15" t="str">
        <x:v>Version date</x:v>
      </x:c>
      <x:c r="C5" s="15" t="str">
        <x:v>Change ID</x:v>
      </x:c>
      <x:c r="D5" s="15" t="str">
        <x:v>Baseline file</x:v>
      </x:c>
      <x:c r="E5" s="15" t="str">
        <x:v>New file</x:v>
      </x:c>
      <x:c r="F5" s="15" t="str">
        <x:v>Record owner</x:v>
      </x:c>
      <x:c r="G5" s="16" t="str">
        <x:v>Evidence URL</x:v>
      </x:c>
      <x:c r="H5" s="2"/>
      <x:c r="I5" s="2"/>
      <x:c r="J5" s="2"/>
      <x:c r="K5" s="2"/>
      <x:c r="L5" s="2"/>
      <x:c r="M5" s="2"/>
      <x:c r="N5" s="2"/>
    </x:row>
    <x:row r="6" ht="25" customHeight="1">
      <x:c r="A6" s="2" t="str">
        <x:v>1.0</x:v>
      </x:c>
      <x:c r="B6" s="31" t="d">
        <x:v>2026-10-16T00:00:00.000Z</x:v>
      </x:c>
      <x:c r="C6" s="2" t="str"/>
      <x:c r="D6" s="2" t="str"/>
      <x:c r="E6" s="2" t="str">
        <x:v>1.0</x:v>
      </x:c>
      <x:c r="F6" s="2" t="str">
        <x:v>Template editor</x:v>
      </x:c>
      <x:c r="G6" s="2" t="str"/>
      <x:c r="H6" s="2"/>
      <x:c r="I6" s="2"/>
      <x:c r="J6" s="2"/>
      <x:c r="K6" s="2"/>
      <x:c r="L6" s="2"/>
      <x:c r="M6" s="2"/>
      <x:c r="N6" s="2"/>
    </x:row>
    <x:row r="7" ht="25" customHeight="1">
      <x:c r="A7" s="17"/>
      <x:c r="B7" s="23"/>
      <x:c r="C7" s="17"/>
      <x:c r="D7" s="17"/>
      <x:c r="E7" s="17"/>
      <x:c r="F7" s="17"/>
      <x:c r="G7" s="17"/>
      <x:c r="H7" s="2"/>
      <x:c r="I7" s="2"/>
      <x:c r="J7" s="2"/>
      <x:c r="K7" s="2"/>
      <x:c r="L7" s="2"/>
      <x:c r="M7" s="2"/>
      <x:c r="N7" s="2"/>
    </x:row>
    <x:row r="8" ht="25" customHeight="1">
      <x:c r="A8" s="17"/>
      <x:c r="B8" s="23"/>
      <x:c r="C8" s="17"/>
      <x:c r="D8" s="17"/>
      <x:c r="E8" s="17"/>
      <x:c r="F8" s="17"/>
      <x:c r="G8" s="17"/>
      <x:c r="H8" s="2"/>
      <x:c r="I8" s="2"/>
      <x:c r="J8" s="2"/>
      <x:c r="K8" s="2"/>
      <x:c r="L8" s="2"/>
      <x:c r="M8" s="2"/>
      <x:c r="N8" s="2"/>
    </x:row>
    <x:row r="9" ht="25" customHeight="1">
      <x:c r="A9" s="17"/>
      <x:c r="B9" s="23"/>
      <x:c r="C9" s="17"/>
      <x:c r="D9" s="17"/>
      <x:c r="E9" s="17"/>
      <x:c r="F9" s="17"/>
      <x:c r="G9" s="17"/>
      <x:c r="H9" s="2"/>
      <x:c r="I9" s="2"/>
      <x:c r="J9" s="2"/>
      <x:c r="K9" s="2"/>
      <x:c r="L9" s="2"/>
      <x:c r="M9" s="2"/>
      <x:c r="N9" s="2"/>
    </x:row>
    <x:row r="10" ht="25" customHeight="1">
      <x:c r="A10" s="17"/>
      <x:c r="B10" s="23"/>
      <x:c r="C10" s="17"/>
      <x:c r="D10" s="17"/>
      <x:c r="E10" s="17"/>
      <x:c r="F10" s="17"/>
      <x:c r="G10" s="17"/>
      <x:c r="H10" s="2"/>
      <x:c r="I10" s="2"/>
      <x:c r="J10" s="2"/>
      <x:c r="K10" s="2"/>
      <x:c r="L10" s="2"/>
      <x:c r="M10" s="2"/>
      <x:c r="N10" s="2"/>
    </x:row>
    <x:row r="11" ht="25" customHeight="1">
      <x:c r="A11" s="17"/>
      <x:c r="B11" s="23"/>
      <x:c r="C11" s="17"/>
      <x:c r="D11" s="17"/>
      <x:c r="E11" s="17"/>
      <x:c r="F11" s="17"/>
      <x:c r="G11" s="17"/>
      <x:c r="H11" s="2"/>
      <x:c r="I11" s="2"/>
      <x:c r="J11" s="2"/>
      <x:c r="K11" s="2"/>
      <x:c r="L11" s="2"/>
      <x:c r="M11" s="2"/>
      <x:c r="N11" s="2"/>
    </x:row>
    <x:row r="12" ht="25" customHeight="1">
      <x:c r="A12" s="17"/>
      <x:c r="B12" s="23"/>
      <x:c r="C12" s="17"/>
      <x:c r="D12" s="17"/>
      <x:c r="E12" s="17"/>
      <x:c r="F12" s="17"/>
      <x:c r="G12" s="17"/>
      <x:c r="H12" s="2"/>
      <x:c r="I12" s="2"/>
      <x:c r="J12" s="2"/>
      <x:c r="K12" s="2"/>
      <x:c r="L12" s="2"/>
      <x:c r="M12" s="2"/>
      <x:c r="N12" s="2"/>
    </x:row>
    <x:row r="13" ht="25" customHeight="1">
      <x:c r="A13" s="17"/>
      <x:c r="B13" s="23"/>
      <x:c r="C13" s="17"/>
      <x:c r="D13" s="17"/>
      <x:c r="E13" s="17"/>
      <x:c r="F13" s="17"/>
      <x:c r="G13" s="17"/>
      <x:c r="H13" s="2"/>
      <x:c r="I13" s="2"/>
      <x:c r="J13" s="2"/>
      <x:c r="K13" s="2"/>
      <x:c r="L13" s="2"/>
      <x:c r="M13" s="2"/>
      <x:c r="N13" s="2"/>
    </x:row>
    <x:row r="14" ht="25" customHeight="1">
      <x:c r="A14" s="17"/>
      <x:c r="B14" s="23"/>
      <x:c r="C14" s="17"/>
      <x:c r="D14" s="17"/>
      <x:c r="E14" s="17"/>
      <x:c r="F14" s="17"/>
      <x:c r="G14" s="17"/>
      <x:c r="H14" s="2"/>
      <x:c r="I14" s="2"/>
      <x:c r="J14" s="2"/>
      <x:c r="K14" s="2"/>
      <x:c r="L14" s="2"/>
      <x:c r="M14" s="2"/>
      <x:c r="N14" s="2"/>
    </x:row>
    <x:row r="15" ht="25" customHeight="1">
      <x:c r="A15" s="17"/>
      <x:c r="B15" s="23"/>
      <x:c r="C15" s="17"/>
      <x:c r="D15" s="17"/>
      <x:c r="E15" s="17"/>
      <x:c r="F15" s="17"/>
      <x:c r="G15" s="17"/>
      <x:c r="H15" s="2"/>
      <x:c r="I15" s="2"/>
      <x:c r="J15" s="2"/>
      <x:c r="K15" s="2"/>
      <x:c r="L15" s="2"/>
      <x:c r="M15" s="2"/>
      <x:c r="N15" s="2"/>
    </x:row>
    <x:row r="16" ht="25" customHeight="1">
      <x:c r="A16" s="17"/>
      <x:c r="B16" s="23"/>
      <x:c r="C16" s="17"/>
      <x:c r="D16" s="17"/>
      <x:c r="E16" s="17"/>
      <x:c r="F16" s="17"/>
      <x:c r="G16" s="17"/>
      <x:c r="H16" s="2"/>
      <x:c r="I16" s="2"/>
      <x:c r="J16" s="2"/>
      <x:c r="K16" s="2"/>
      <x:c r="L16" s="2"/>
      <x:c r="M16" s="2"/>
      <x:c r="N16" s="2"/>
    </x:row>
    <x:row r="17" ht="25" customHeight="1">
      <x:c r="A17" s="17"/>
      <x:c r="B17" s="23"/>
      <x:c r="C17" s="17"/>
      <x:c r="D17" s="17"/>
      <x:c r="E17" s="17"/>
      <x:c r="F17" s="17"/>
      <x:c r="G17" s="17"/>
      <x:c r="H17" s="2"/>
      <x:c r="I17" s="2"/>
      <x:c r="J17" s="2"/>
      <x:c r="K17" s="2"/>
      <x:c r="L17" s="2"/>
      <x:c r="M17" s="2"/>
      <x:c r="N17" s="2"/>
    </x:row>
    <x:row r="18" ht="25" customHeight="1">
      <x:c r="A18" s="17"/>
      <x:c r="B18" s="23"/>
      <x:c r="C18" s="17"/>
      <x:c r="D18" s="17"/>
      <x:c r="E18" s="17"/>
      <x:c r="F18" s="17"/>
      <x:c r="G18" s="17"/>
      <x:c r="H18" s="2"/>
      <x:c r="I18" s="2"/>
      <x:c r="J18" s="2"/>
      <x:c r="K18" s="2"/>
      <x:c r="L18" s="2"/>
      <x:c r="M18" s="2"/>
      <x:c r="N18" s="2"/>
    </x:row>
    <x:row r="19" ht="25" customHeight="1">
      <x:c r="A19" s="17"/>
      <x:c r="B19" s="23"/>
      <x:c r="C19" s="17"/>
      <x:c r="D19" s="17"/>
      <x:c r="E19" s="17"/>
      <x:c r="F19" s="17"/>
      <x:c r="G19" s="17"/>
      <x:c r="H19" s="2"/>
      <x:c r="I19" s="2"/>
      <x:c r="J19" s="2"/>
      <x:c r="K19" s="2"/>
      <x:c r="L19" s="2"/>
      <x:c r="M19" s="2"/>
      <x:c r="N19" s="2"/>
    </x:row>
    <x:row r="20" ht="25" customHeight="1">
      <x:c r="A20" s="17"/>
      <x:c r="B20" s="23"/>
      <x:c r="C20" s="17"/>
      <x:c r="D20" s="17"/>
      <x:c r="E20" s="17"/>
      <x:c r="F20" s="17"/>
      <x:c r="G20" s="17"/>
      <x:c r="H20" s="2"/>
      <x:c r="I20" s="2"/>
      <x:c r="J20" s="2"/>
      <x:c r="K20" s="2"/>
      <x:c r="L20" s="2"/>
      <x:c r="M20" s="2"/>
      <x:c r="N20" s="2"/>
    </x:row>
    <x:row r="21" ht="25" customHeight="1">
      <x:c r="A21" s="17"/>
      <x:c r="B21" s="23"/>
      <x:c r="C21" s="17"/>
      <x:c r="D21" s="17"/>
      <x:c r="E21" s="17"/>
      <x:c r="F21" s="17"/>
      <x:c r="G21" s="17"/>
      <x:c r="H21" s="2"/>
      <x:c r="I21" s="2"/>
      <x:c r="J21" s="2"/>
      <x:c r="K21" s="2"/>
      <x:c r="L21" s="2"/>
      <x:c r="M21" s="2"/>
      <x:c r="N21" s="2"/>
    </x:row>
    <x:row r="22" ht="25" customHeight="1">
      <x:c r="A22" s="17"/>
      <x:c r="B22" s="23"/>
      <x:c r="C22" s="17"/>
      <x:c r="D22" s="17"/>
      <x:c r="E22" s="17"/>
      <x:c r="F22" s="17"/>
      <x:c r="G22" s="17"/>
      <x:c r="H22" s="2"/>
      <x:c r="I22" s="2"/>
      <x:c r="J22" s="2"/>
      <x:c r="K22" s="2"/>
      <x:c r="L22" s="2"/>
      <x:c r="M22" s="2"/>
      <x:c r="N22" s="2"/>
    </x:row>
    <x:row r="23" ht="25" customHeight="1">
      <x:c r="A23" s="17"/>
      <x:c r="B23" s="23"/>
      <x:c r="C23" s="17"/>
      <x:c r="D23" s="17"/>
      <x:c r="E23" s="17"/>
      <x:c r="F23" s="17"/>
      <x:c r="G23" s="17"/>
      <x:c r="H23" s="2"/>
      <x:c r="I23" s="2"/>
      <x:c r="J23" s="2"/>
      <x:c r="K23" s="2"/>
      <x:c r="L23" s="2"/>
      <x:c r="M23" s="2"/>
      <x:c r="N23" s="2"/>
    </x:row>
    <x:row r="24" ht="25" customHeight="1">
      <x:c r="A24" s="17"/>
      <x:c r="B24" s="23"/>
      <x:c r="C24" s="17"/>
      <x:c r="D24" s="17"/>
      <x:c r="E24" s="17"/>
      <x:c r="F24" s="17"/>
      <x:c r="G24" s="17"/>
      <x:c r="H24" s="2"/>
      <x:c r="I24" s="2"/>
      <x:c r="J24" s="2"/>
      <x:c r="K24" s="2"/>
      <x:c r="L24" s="2"/>
      <x:c r="M24" s="2"/>
      <x:c r="N24" s="2"/>
    </x:row>
    <x:row r="25" ht="25" customHeight="1">
      <x:c r="A25" s="17"/>
      <x:c r="B25" s="23"/>
      <x:c r="C25" s="17"/>
      <x:c r="D25" s="17"/>
      <x:c r="E25" s="17"/>
      <x:c r="F25" s="17"/>
      <x:c r="G25" s="17"/>
      <x:c r="H25" s="2"/>
      <x:c r="I25" s="2"/>
      <x:c r="J25" s="2"/>
      <x:c r="K25" s="2"/>
      <x:c r="L25" s="2"/>
      <x:c r="M25" s="2"/>
      <x:c r="N25" s="2"/>
    </x:row>
    <x:row r="26" ht="25" customHeight="1">
      <x:c r="A26" s="2"/>
      <x:c r="B26" s="2"/>
      <x:c r="C26" s="2"/>
      <x:c r="D26" s="2"/>
      <x:c r="E26" s="2"/>
      <x:c r="F26" s="2"/>
      <x:c r="G26" s="2"/>
      <x:c r="H26" s="2"/>
      <x:c r="I26" s="2"/>
      <x:c r="J26" s="2"/>
      <x:c r="K26" s="2"/>
      <x:c r="L26" s="2"/>
      <x:c r="M26" s="2"/>
      <x:c r="N26" s="2"/>
    </x:row>
    <x:row r="27" ht="25" customHeight="1">
      <x:c r="A27" s="2"/>
      <x:c r="B27" s="2"/>
      <x:c r="C27" s="2"/>
      <x:c r="D27" s="2"/>
      <x:c r="E27" s="2"/>
      <x:c r="F27" s="2"/>
      <x:c r="G27" s="2"/>
      <x:c r="H27" s="2"/>
      <x:c r="I27" s="2"/>
      <x:c r="J27" s="2"/>
      <x:c r="K27" s="2"/>
      <x:c r="L27" s="2"/>
      <x:c r="M27" s="2"/>
      <x:c r="N27" s="2"/>
    </x:row>
    <x:row r="28" ht="25" customHeight="1">
      <x:c r="A28" s="2"/>
      <x:c r="B28" s="2"/>
      <x:c r="C28" s="2"/>
      <x:c r="D28" s="2"/>
      <x:c r="E28" s="2"/>
      <x:c r="F28" s="2"/>
      <x:c r="G28" s="2"/>
      <x:c r="H28" s="2"/>
      <x:c r="I28" s="2"/>
      <x:c r="J28" s="2"/>
      <x:c r="K28" s="2"/>
      <x:c r="L28" s="2"/>
      <x:c r="M28" s="2"/>
      <x:c r="N28" s="2"/>
    </x:row>
    <x:row r="29" ht="25" customHeight="1">
      <x:c r="A29" s="2"/>
      <x:c r="B29" s="2"/>
      <x:c r="C29" s="2"/>
      <x:c r="D29" s="2"/>
      <x:c r="E29" s="2"/>
      <x:c r="F29" s="2"/>
      <x:c r="G29" s="2"/>
      <x:c r="H29" s="2"/>
      <x:c r="I29" s="2"/>
      <x:c r="J29" s="2"/>
      <x:c r="K29" s="2"/>
      <x:c r="L29" s="2"/>
      <x:c r="M29" s="2"/>
      <x:c r="N29" s="2"/>
    </x:row>
    <x:row r="30" ht="25" customHeight="1">
      <x:c r="A30" s="2"/>
      <x:c r="B30" s="2"/>
      <x:c r="C30" s="2"/>
      <x:c r="D30" s="2"/>
      <x:c r="E30" s="2"/>
      <x:c r="F30" s="2"/>
      <x:c r="G30" s="2"/>
      <x:c r="H30" s="2"/>
      <x:c r="I30" s="2"/>
      <x:c r="J30" s="2"/>
      <x:c r="K30" s="2"/>
      <x:c r="L30" s="2"/>
      <x:c r="M30" s="2"/>
      <x:c r="N30" s="2"/>
    </x:row>
    <x:row r="31" ht="25" customHeight="1">
      <x:c r="A31" s="2"/>
      <x:c r="B31" s="2"/>
      <x:c r="C31" s="2"/>
      <x:c r="D31" s="2"/>
      <x:c r="E31" s="2"/>
      <x:c r="F31" s="2"/>
      <x:c r="G31" s="2"/>
      <x:c r="H31" s="2"/>
      <x:c r="I31" s="2"/>
      <x:c r="J31" s="2"/>
      <x:c r="K31" s="2"/>
      <x:c r="L31" s="2"/>
      <x:c r="M31" s="2"/>
      <x:c r="N31" s="2"/>
    </x:row>
    <x:row r="32" ht="25" customHeight="1">
      <x:c r="A32" s="2"/>
      <x:c r="B32" s="2"/>
      <x:c r="C32" s="2"/>
      <x:c r="D32" s="2"/>
      <x:c r="E32" s="2"/>
      <x:c r="F32" s="2"/>
      <x:c r="G32" s="2"/>
      <x:c r="H32" s="2"/>
      <x:c r="I32" s="2"/>
      <x:c r="J32" s="2"/>
      <x:c r="K32" s="2"/>
      <x:c r="L32" s="2"/>
      <x:c r="M32" s="2"/>
      <x:c r="N32" s="2"/>
    </x:row>
    <x:row r="33" ht="25" customHeight="1">
      <x:c r="A33" s="2"/>
      <x:c r="B33" s="2"/>
      <x:c r="C33" s="2"/>
      <x:c r="D33" s="2"/>
      <x:c r="E33" s="2"/>
      <x:c r="F33" s="2"/>
      <x:c r="G33" s="2"/>
      <x:c r="H33" s="2"/>
      <x:c r="I33" s="2"/>
      <x:c r="J33" s="2"/>
      <x:c r="K33" s="2"/>
      <x:c r="L33" s="2"/>
      <x:c r="M33" s="2"/>
      <x:c r="N33" s="2"/>
    </x:row>
    <x:row r="34" ht="25" customHeight="1">
      <x:c r="A34" s="2"/>
      <x:c r="B34" s="2"/>
      <x:c r="C34" s="2"/>
      <x:c r="D34" s="2"/>
      <x:c r="E34" s="2"/>
      <x:c r="F34" s="2"/>
      <x:c r="G34" s="2"/>
      <x:c r="H34" s="2"/>
      <x:c r="I34" s="2"/>
      <x:c r="J34" s="2"/>
      <x:c r="K34" s="2"/>
      <x:c r="L34" s="2"/>
      <x:c r="M34" s="2"/>
      <x:c r="N34" s="2"/>
    </x:row>
    <x:row r="35" ht="25" customHeight="1">
      <x:c r="A35" s="2"/>
      <x:c r="B35" s="2"/>
      <x:c r="C35" s="2"/>
      <x:c r="D35" s="2"/>
      <x:c r="E35" s="2"/>
      <x:c r="F35" s="2"/>
      <x:c r="G35" s="2"/>
      <x:c r="H35" s="2"/>
      <x:c r="I35" s="2"/>
      <x:c r="J35" s="2"/>
      <x:c r="K35" s="2"/>
      <x:c r="L35" s="2"/>
      <x:c r="M35" s="2"/>
      <x:c r="N35" s="2"/>
    </x:row>
  </x:sheetData>
  <x:pageMargins left="0.7" right="0.7" top="0.75" bottom="0.75" header="0.3" footer="0.3"/>
  <x:tableParts count="1">
    <x:tablePart xmlns:r="http://schemas.openxmlformats.org/officeDocument/2006/relationships" r:id="Ra0758aa0f82540b0"/>
  </x:tableParts>
</x:worksheet>
</file>